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SO-04 - Oplocení plot. dí..." sheetId="3" r:id="rId3"/>
    <sheet name="SO-04_OT - Oprava poškoze..." sheetId="4" r:id="rId4"/>
    <sheet name="SO-05 - Zděný plot babybo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'VRN - Vedlejší rozpočtové...'!$C$82:$K$103</definedName>
    <definedName name="_xlnm.Print_Area" localSheetId="1">'VRN - Vedlejší rozpočtové...'!$C$4:$J$39,'VRN - Vedlejší rozpočtové...'!$C$45:$J$64,'VRN - Vedlejší rozpočtové...'!$C$70:$K$103</definedName>
    <definedName name="_xlnm.Print_Titles" localSheetId="1">'VRN - Vedlejší rozpočtové...'!$82:$82</definedName>
    <definedName name="_xlnm._FilterDatabase" localSheetId="2" hidden="1">'SO-04 - Oplocení plot. dí...'!$C$85:$K$335</definedName>
    <definedName name="_xlnm.Print_Area" localSheetId="2">'SO-04 - Oplocení plot. dí...'!$C$4:$J$39,'SO-04 - Oplocení plot. dí...'!$C$45:$J$67,'SO-04 - Oplocení plot. dí...'!$C$73:$K$335</definedName>
    <definedName name="_xlnm.Print_Titles" localSheetId="2">'SO-04 - Oplocení plot. dí...'!$85:$85</definedName>
    <definedName name="_xlnm._FilterDatabase" localSheetId="3" hidden="1">'SO-04_OT - Oprava poškoze...'!$C$83:$K$122</definedName>
    <definedName name="_xlnm.Print_Area" localSheetId="3">'SO-04_OT - Oprava poškoze...'!$C$4:$J$39,'SO-04_OT - Oprava poškoze...'!$C$45:$J$65,'SO-04_OT - Oprava poškoze...'!$C$71:$K$122</definedName>
    <definedName name="_xlnm.Print_Titles" localSheetId="3">'SO-04_OT - Oprava poškoze...'!$83:$83</definedName>
    <definedName name="_xlnm._FilterDatabase" localSheetId="4" hidden="1">'SO-05 - Zděný plot babybo...'!$C$88:$K$258</definedName>
    <definedName name="_xlnm.Print_Area" localSheetId="4">'SO-05 - Zděný plot babybo...'!$C$4:$J$39,'SO-05 - Zděný plot babybo...'!$C$45:$J$70,'SO-05 - Zděný plot babybo...'!$C$76:$K$258</definedName>
    <definedName name="_xlnm.Print_Titles" localSheetId="4">'SO-05 - Zděný plot babybo...'!$88:$88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253"/>
  <c r="BH253"/>
  <c r="BG253"/>
  <c r="BF253"/>
  <c r="T253"/>
  <c r="T252"/>
  <c r="R253"/>
  <c r="R252"/>
  <c r="P253"/>
  <c r="P252"/>
  <c r="BI241"/>
  <c r="BH241"/>
  <c r="BG241"/>
  <c r="BF241"/>
  <c r="T241"/>
  <c r="R241"/>
  <c r="P241"/>
  <c r="BI230"/>
  <c r="BH230"/>
  <c r="BG230"/>
  <c r="BF230"/>
  <c r="T230"/>
  <c r="R230"/>
  <c r="P230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74"/>
  <c r="BH174"/>
  <c r="BG174"/>
  <c r="BF174"/>
  <c r="T174"/>
  <c r="R174"/>
  <c r="P174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4"/>
  <c r="BH144"/>
  <c r="BG144"/>
  <c r="BF144"/>
  <c r="T144"/>
  <c r="R144"/>
  <c r="P144"/>
  <c r="BI133"/>
  <c r="BH133"/>
  <c r="BG133"/>
  <c r="BF133"/>
  <c r="T133"/>
  <c r="R133"/>
  <c r="P133"/>
  <c r="BI122"/>
  <c r="BH122"/>
  <c r="BG122"/>
  <c r="BF122"/>
  <c r="T122"/>
  <c r="R122"/>
  <c r="P122"/>
  <c r="BI114"/>
  <c r="BH114"/>
  <c r="BG114"/>
  <c r="BF114"/>
  <c r="T114"/>
  <c r="R114"/>
  <c r="P114"/>
  <c r="BI106"/>
  <c r="BH106"/>
  <c r="BG106"/>
  <c r="BF106"/>
  <c r="T106"/>
  <c r="R106"/>
  <c r="P106"/>
  <c r="BI98"/>
  <c r="BH98"/>
  <c r="BG98"/>
  <c r="BF98"/>
  <c r="T98"/>
  <c r="R98"/>
  <c r="P98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48"/>
  <c i="4" r="J37"/>
  <c r="J36"/>
  <c i="1" r="AY57"/>
  <c i="4" r="J35"/>
  <c i="1" r="AX57"/>
  <c i="4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R114"/>
  <c r="P116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3" r="J37"/>
  <c r="J36"/>
  <c i="1" r="AY56"/>
  <c i="3" r="J35"/>
  <c i="1" r="AX56"/>
  <c i="3" r="BI330"/>
  <c r="BH330"/>
  <c r="BG330"/>
  <c r="BF330"/>
  <c r="T330"/>
  <c r="T329"/>
  <c r="R330"/>
  <c r="R329"/>
  <c r="P330"/>
  <c r="P329"/>
  <c r="BI326"/>
  <c r="BH326"/>
  <c r="BG326"/>
  <c r="BF326"/>
  <c r="T326"/>
  <c r="R326"/>
  <c r="P326"/>
  <c r="BI323"/>
  <c r="BH323"/>
  <c r="BG323"/>
  <c r="BF323"/>
  <c r="T323"/>
  <c r="R323"/>
  <c r="P323"/>
  <c r="BI315"/>
  <c r="BH315"/>
  <c r="BG315"/>
  <c r="BF315"/>
  <c r="T315"/>
  <c r="R315"/>
  <c r="P315"/>
  <c r="BI307"/>
  <c r="BH307"/>
  <c r="BG307"/>
  <c r="BF307"/>
  <c r="T307"/>
  <c r="R307"/>
  <c r="P307"/>
  <c r="BI300"/>
  <c r="BH300"/>
  <c r="BG300"/>
  <c r="BF300"/>
  <c r="T300"/>
  <c r="R300"/>
  <c r="P300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73"/>
  <c r="BH273"/>
  <c r="BG273"/>
  <c r="BF273"/>
  <c r="T273"/>
  <c r="R273"/>
  <c r="P273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23"/>
  <c r="BH123"/>
  <c r="BG123"/>
  <c r="BF123"/>
  <c r="T123"/>
  <c r="R123"/>
  <c r="P123"/>
  <c r="BI106"/>
  <c r="BH106"/>
  <c r="BG106"/>
  <c r="BF106"/>
  <c r="T106"/>
  <c r="R106"/>
  <c r="P106"/>
  <c r="BI97"/>
  <c r="BH97"/>
  <c r="BG97"/>
  <c r="BF97"/>
  <c r="T97"/>
  <c r="R97"/>
  <c r="P97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2" r="J37"/>
  <c r="J36"/>
  <c i="1" r="AY55"/>
  <c i="2" r="J35"/>
  <c i="1" r="AX55"/>
  <c i="2" r="BI100"/>
  <c r="BH100"/>
  <c r="BG100"/>
  <c r="BF100"/>
  <c r="T100"/>
  <c r="T99"/>
  <c r="R100"/>
  <c r="R99"/>
  <c r="P100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1" r="L50"/>
  <c r="AM50"/>
  <c r="AM49"/>
  <c r="L49"/>
  <c r="AM47"/>
  <c r="L47"/>
  <c r="L45"/>
  <c r="L44"/>
  <c i="5" r="BK144"/>
  <c i="3" r="J268"/>
  <c i="5" r="BK200"/>
  <c r="BK133"/>
  <c i="3" r="BK250"/>
  <c r="BK307"/>
  <c i="4" r="J108"/>
  <c i="5" r="J253"/>
  <c i="3" r="J178"/>
  <c r="J158"/>
  <c i="5" r="J174"/>
  <c r="BK215"/>
  <c i="3" r="BK212"/>
  <c r="BK326"/>
  <c r="J152"/>
  <c i="4" r="BK116"/>
  <c i="5" r="BK98"/>
  <c r="J190"/>
  <c i="2" r="J86"/>
  <c i="3" r="J323"/>
  <c r="J330"/>
  <c i="4" r="BK108"/>
  <c i="5" r="J164"/>
  <c r="J215"/>
  <c i="2" r="J100"/>
  <c i="3" r="J296"/>
  <c r="J326"/>
  <c r="J290"/>
  <c i="4" r="J101"/>
  <c i="5" r="BK122"/>
  <c i="2" r="J91"/>
  <c i="3" r="J184"/>
  <c i="4" r="J116"/>
  <c i="5" r="BK209"/>
  <c r="BK219"/>
  <c i="3" r="BK262"/>
  <c r="BK150"/>
  <c r="BK184"/>
  <c r="J106"/>
  <c r="BK300"/>
  <c r="BK240"/>
  <c i="4" r="BK111"/>
  <c i="5" r="J185"/>
  <c i="2" r="BK95"/>
  <c i="3" r="BK224"/>
  <c r="BK206"/>
  <c r="J154"/>
  <c i="5" r="BK164"/>
  <c i="3" r="BK196"/>
  <c r="BK227"/>
  <c i="4" r="J111"/>
  <c i="3" r="J174"/>
  <c i="5" r="J160"/>
  <c i="3" r="J256"/>
  <c i="5" r="BK253"/>
  <c i="3" r="BK154"/>
  <c r="J300"/>
  <c i="5" r="J133"/>
  <c i="3" r="BK285"/>
  <c i="4" r="BK87"/>
  <c i="5" r="BK155"/>
  <c r="BK160"/>
  <c i="3" r="BK273"/>
  <c r="J240"/>
  <c r="BK282"/>
  <c r="J176"/>
  <c i="5" r="J204"/>
  <c i="4" r="BK98"/>
  <c i="5" r="BK193"/>
  <c r="BK174"/>
  <c i="2" r="J95"/>
  <c i="4" r="J120"/>
  <c r="J98"/>
  <c i="3" r="J196"/>
  <c r="J150"/>
  <c r="BK315"/>
  <c r="J89"/>
  <c r="BK97"/>
  <c i="4" r="J90"/>
  <c i="5" r="J98"/>
  <c r="BK204"/>
  <c r="BK114"/>
  <c i="3" r="J212"/>
  <c r="J190"/>
  <c r="BK231"/>
  <c r="J209"/>
  <c r="BK209"/>
  <c r="BK268"/>
  <c i="4" r="BK120"/>
  <c i="5" r="J92"/>
  <c r="BK241"/>
  <c i="3" r="BK290"/>
  <c r="BK178"/>
  <c r="J262"/>
  <c r="BK106"/>
  <c r="J231"/>
  <c i="5" r="BK106"/>
  <c r="J106"/>
  <c i="3" r="J315"/>
  <c r="BK235"/>
  <c i="5" r="J155"/>
  <c r="J193"/>
  <c i="1" r="AS54"/>
  <c i="5" r="J196"/>
  <c r="BK92"/>
  <c i="3" r="J285"/>
  <c r="BK330"/>
  <c r="J206"/>
  <c i="4" r="BK101"/>
  <c i="2" r="BK100"/>
  <c i="3" r="J156"/>
  <c i="5" r="BK230"/>
  <c i="3" r="J307"/>
  <c r="BK176"/>
  <c i="5" r="J122"/>
  <c i="4" r="J94"/>
  <c i="2" r="BK86"/>
  <c i="4" r="J104"/>
  <c i="3" r="J224"/>
  <c i="5" r="J144"/>
  <c i="3" r="J282"/>
  <c r="J97"/>
  <c i="5" r="J114"/>
  <c i="3" r="BK156"/>
  <c i="5" r="J151"/>
  <c r="J219"/>
  <c i="3" r="J235"/>
  <c r="J273"/>
  <c i="5" r="J241"/>
  <c i="3" r="BK158"/>
  <c r="BK244"/>
  <c r="BK174"/>
  <c i="5" r="J230"/>
  <c i="3" r="J250"/>
  <c r="BK123"/>
  <c r="BK296"/>
  <c r="BK89"/>
  <c i="5" r="BK196"/>
  <c i="3" r="J227"/>
  <c i="4" r="BK90"/>
  <c i="5" r="BK151"/>
  <c i="4" r="J87"/>
  <c i="3" r="J123"/>
  <c i="5" r="BK190"/>
  <c r="J200"/>
  <c i="4" r="BK94"/>
  <c i="3" r="BK152"/>
  <c r="BK256"/>
  <c r="BK190"/>
  <c i="2" r="BK91"/>
  <c i="4" r="BK104"/>
  <c i="3" r="BK323"/>
  <c i="5" r="J209"/>
  <c i="3" r="J244"/>
  <c i="5" r="BK185"/>
  <c i="4" l="1" r="T114"/>
  <c i="3" r="P230"/>
  <c r="BK122"/>
  <c r="J122"/>
  <c r="J62"/>
  <c i="2" r="T90"/>
  <c r="T84"/>
  <c r="T83"/>
  <c i="3" r="T88"/>
  <c r="R88"/>
  <c i="4" r="P86"/>
  <c r="P85"/>
  <c r="P84"/>
  <c i="1" r="AU57"/>
  <c i="5" r="P121"/>
  <c i="3" r="T122"/>
  <c r="R322"/>
  <c i="5" r="P150"/>
  <c r="R189"/>
  <c i="3" r="R230"/>
  <c r="T322"/>
  <c i="5" r="BK121"/>
  <c r="J121"/>
  <c r="J62"/>
  <c i="2" r="R90"/>
  <c r="R84"/>
  <c r="R83"/>
  <c i="3" r="P88"/>
  <c i="5" r="R91"/>
  <c i="3" r="BK88"/>
  <c r="P289"/>
  <c i="5" r="BK91"/>
  <c r="J91"/>
  <c r="J61"/>
  <c r="BK150"/>
  <c r="J150"/>
  <c r="J63"/>
  <c r="P189"/>
  <c r="BK218"/>
  <c r="J218"/>
  <c r="J68"/>
  <c i="3" r="P122"/>
  <c r="BK322"/>
  <c r="J322"/>
  <c r="J65"/>
  <c i="4" r="BK86"/>
  <c r="J86"/>
  <c r="J61"/>
  <c i="5" r="P91"/>
  <c r="P90"/>
  <c r="BK189"/>
  <c r="J189"/>
  <c r="J64"/>
  <c r="R208"/>
  <c i="2" r="P90"/>
  <c r="P84"/>
  <c r="P83"/>
  <c i="1" r="AU55"/>
  <c i="3" r="T289"/>
  <c i="4" r="T86"/>
  <c r="T85"/>
  <c r="T84"/>
  <c i="5" r="R150"/>
  <c r="P208"/>
  <c i="3" r="BK230"/>
  <c r="J230"/>
  <c r="J63"/>
  <c r="P322"/>
  <c i="5" r="R121"/>
  <c r="T208"/>
  <c i="3" r="T230"/>
  <c i="4" r="R86"/>
  <c r="R85"/>
  <c r="R84"/>
  <c i="5" r="T150"/>
  <c i="3" r="R289"/>
  <c i="5" r="R218"/>
  <c i="2" r="BK90"/>
  <c r="J90"/>
  <c r="J62"/>
  <c i="3" r="BK289"/>
  <c r="J289"/>
  <c r="J64"/>
  <c i="5" r="T91"/>
  <c r="T90"/>
  <c r="T189"/>
  <c i="3" r="R122"/>
  <c i="5" r="T121"/>
  <c r="BK208"/>
  <c r="BK207"/>
  <c r="J207"/>
  <c r="J66"/>
  <c r="P218"/>
  <c r="T218"/>
  <c i="3" r="BK329"/>
  <c r="J329"/>
  <c r="J66"/>
  <c i="5" r="BK203"/>
  <c r="J203"/>
  <c r="J65"/>
  <c i="4" r="BK115"/>
  <c i="2" r="BK85"/>
  <c r="BK84"/>
  <c r="J84"/>
  <c r="J60"/>
  <c i="5" r="BK252"/>
  <c r="J252"/>
  <c r="J69"/>
  <c i="2" r="BK99"/>
  <c r="J99"/>
  <c r="J63"/>
  <c i="4" r="BK119"/>
  <c r="J119"/>
  <c r="J64"/>
  <c i="5" r="BE98"/>
  <c r="BE122"/>
  <c r="BE155"/>
  <c r="BE209"/>
  <c r="BE253"/>
  <c r="BE144"/>
  <c r="F86"/>
  <c r="BE106"/>
  <c r="BE215"/>
  <c r="BE151"/>
  <c r="BE92"/>
  <c r="BE190"/>
  <c i="4" r="J115"/>
  <c r="J63"/>
  <c r="BK85"/>
  <c r="J85"/>
  <c r="J60"/>
  <c i="5" r="E79"/>
  <c r="BE160"/>
  <c r="BE185"/>
  <c r="BE200"/>
  <c r="BE174"/>
  <c r="BE196"/>
  <c r="BE164"/>
  <c r="BE230"/>
  <c r="J52"/>
  <c r="BE133"/>
  <c r="BE193"/>
  <c r="BE204"/>
  <c r="BE219"/>
  <c r="BE241"/>
  <c r="BE114"/>
  <c i="4" r="BE94"/>
  <c r="BE108"/>
  <c r="F81"/>
  <c r="BE98"/>
  <c i="3" r="J88"/>
  <c r="J61"/>
  <c i="4" r="BE101"/>
  <c r="BE104"/>
  <c r="BE111"/>
  <c r="BE116"/>
  <c r="BE120"/>
  <c r="E48"/>
  <c r="BE87"/>
  <c r="J52"/>
  <c r="BE90"/>
  <c i="2" r="BK83"/>
  <c r="J83"/>
  <c r="J59"/>
  <c r="J85"/>
  <c r="J61"/>
  <c i="3" r="J80"/>
  <c r="BE154"/>
  <c r="BE209"/>
  <c r="BE231"/>
  <c r="BE307"/>
  <c r="BE178"/>
  <c r="BE212"/>
  <c r="F83"/>
  <c r="BE106"/>
  <c r="BE152"/>
  <c r="BE156"/>
  <c r="BE323"/>
  <c r="E48"/>
  <c r="BE97"/>
  <c r="BE150"/>
  <c r="BE190"/>
  <c r="BE244"/>
  <c r="BE206"/>
  <c r="BE300"/>
  <c r="BE315"/>
  <c r="BE326"/>
  <c r="BE268"/>
  <c r="BE296"/>
  <c r="BE184"/>
  <c r="BE256"/>
  <c r="BE240"/>
  <c r="BE262"/>
  <c r="BE282"/>
  <c r="BE158"/>
  <c r="BE273"/>
  <c r="BE89"/>
  <c r="BE330"/>
  <c r="BE174"/>
  <c r="BE176"/>
  <c r="BE224"/>
  <c r="BE285"/>
  <c r="BE290"/>
  <c r="BE123"/>
  <c r="BE196"/>
  <c r="BE227"/>
  <c r="BE235"/>
  <c r="BE250"/>
  <c i="2" r="J52"/>
  <c r="E73"/>
  <c r="BE86"/>
  <c r="F55"/>
  <c r="BE91"/>
  <c r="BE95"/>
  <c r="BE100"/>
  <c i="5" r="F34"/>
  <c i="1" r="BA58"/>
  <c i="2" r="F37"/>
  <c i="1" r="BD55"/>
  <c i="4" r="J34"/>
  <c i="1" r="AW57"/>
  <c i="5" r="F37"/>
  <c i="1" r="BD58"/>
  <c i="4" r="F34"/>
  <c i="1" r="BA57"/>
  <c i="4" r="F37"/>
  <c i="1" r="BD57"/>
  <c i="2" r="F35"/>
  <c i="1" r="BB55"/>
  <c i="4" r="F35"/>
  <c i="1" r="BB57"/>
  <c i="3" r="F35"/>
  <c i="1" r="BB56"/>
  <c i="2" r="J34"/>
  <c i="1" r="AW55"/>
  <c i="5" r="J34"/>
  <c i="1" r="AW58"/>
  <c i="3" r="J34"/>
  <c i="1" r="AW56"/>
  <c i="5" r="F35"/>
  <c i="1" r="BB58"/>
  <c i="3" r="F37"/>
  <c i="1" r="BD56"/>
  <c i="3" r="F34"/>
  <c i="1" r="BA56"/>
  <c i="2" r="F34"/>
  <c i="1" r="BA55"/>
  <c i="3" r="F36"/>
  <c i="1" r="BC56"/>
  <c i="5" r="F36"/>
  <c i="1" r="BC58"/>
  <c i="4" r="F36"/>
  <c i="1" r="BC57"/>
  <c i="2" r="F36"/>
  <c i="1" r="BC55"/>
  <c i="5" l="1" r="P207"/>
  <c r="T207"/>
  <c i="3" r="BK87"/>
  <c r="BK86"/>
  <c r="J86"/>
  <c r="J59"/>
  <c i="5" r="R90"/>
  <c r="T89"/>
  <c r="P89"/>
  <c i="1" r="AU58"/>
  <c i="3" r="P87"/>
  <c r="P86"/>
  <c i="1" r="AU56"/>
  <c i="3" r="R87"/>
  <c r="R86"/>
  <c r="T87"/>
  <c r="T86"/>
  <c i="5" r="R207"/>
  <c i="4" r="BK114"/>
  <c r="J114"/>
  <c r="J62"/>
  <c i="5" r="BK90"/>
  <c r="J90"/>
  <c r="J60"/>
  <c r="J208"/>
  <c r="J67"/>
  <c i="4" r="BK84"/>
  <c r="J84"/>
  <c r="J59"/>
  <c i="5" r="J33"/>
  <c i="1" r="AV58"/>
  <c r="AT58"/>
  <c i="2" r="F33"/>
  <c i="1" r="AZ55"/>
  <c i="3" r="F33"/>
  <c i="1" r="AZ56"/>
  <c i="4" r="F33"/>
  <c i="1" r="AZ57"/>
  <c i="4" r="J33"/>
  <c i="1" r="AV57"/>
  <c r="AT57"/>
  <c r="BB54"/>
  <c r="W31"/>
  <c i="5" r="F33"/>
  <c i="1" r="AZ58"/>
  <c i="2" r="J33"/>
  <c i="1" r="AV55"/>
  <c r="AT55"/>
  <c r="BD54"/>
  <c r="W33"/>
  <c r="BC54"/>
  <c r="W32"/>
  <c i="2" r="J30"/>
  <c i="1" r="AG55"/>
  <c i="3" r="J33"/>
  <c i="1" r="AV56"/>
  <c r="AT56"/>
  <c r="BA54"/>
  <c r="W30"/>
  <c i="5" l="1" r="R89"/>
  <c r="BK89"/>
  <c r="J89"/>
  <c i="3" r="J87"/>
  <c r="J60"/>
  <c i="1" r="AN55"/>
  <c i="2" r="J39"/>
  <c i="1" r="AU54"/>
  <c r="AZ54"/>
  <c r="AV54"/>
  <c r="AK29"/>
  <c i="5" r="J30"/>
  <c i="1" r="AG58"/>
  <c r="AW54"/>
  <c r="AK30"/>
  <c r="AY54"/>
  <c i="3" r="J30"/>
  <c i="1" r="AG56"/>
  <c i="4" r="J30"/>
  <c i="1" r="AG57"/>
  <c r="AG54"/>
  <c r="AK26"/>
  <c r="AX54"/>
  <c i="5" l="1" r="J39"/>
  <c i="3" r="J39"/>
  <c i="5" r="J59"/>
  <c i="4" r="J39"/>
  <c i="1" r="AN57"/>
  <c r="AK35"/>
  <c r="AN58"/>
  <c r="AN56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<sst xmlns="http://schemas.openxmlformats.org/spreadsheetml/2006/main">
  <si>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</si>
  <si>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</si>
  <si>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</si>
  <si>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</si>
  <si>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</si>
  <si>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{39aedb89-c3fe-4a2b-9ad3-051c58c1c5ca}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</si>
  <si>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</si>
  <si>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</si>
  <si>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</si>
  <si>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</si>
  <si>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</si>
  <si>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</si>
  <si>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</si>
  <si>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</si>
  <si>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2024010_SO04-05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</si>
  <si>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</si>
  <si>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</si>
  <si>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Oplocení areálu KKN Cheb - SO-04, SO-05</t>
  </si>
  <si>
    <t>KSO:</t>
  </si>
  <si>
    <t/>
  </si>
  <si>
    <t>CC-CZ:</t>
  </si>
  <si>
    <t>Místo:</t>
  </si>
  <si>
    <t>Cheb</t>
  </si>
  <si>
    <t>Datum:</t>
  </si>
  <si>
    <t>25. 4. 2025</t>
  </si>
  <si>
    <t>Zadavatel:</t>
  </si>
  <si>
    <t>IČ:</t>
  </si>
  <si>
    <t>Karlovarská krajská nemocnice a.s., Nemocnice Cheb</t>
  </si>
  <si>
    <t>DIČ:</t>
  </si>
  <si>
    <t>Účastník:</t>
  </si>
  <si>
    <t>Vyplň údaj</t>
  </si>
  <si>
    <t>Projektant:</t>
  </si>
  <si>
    <t>PK Beránek &amp; Hradil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</si>
  <si>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</si>
  <si>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</si>
  <si>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</si>
  <si>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</si>
  <si>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</si>
  <si>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</si>
  <si>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</si>
  <si>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</si>
  <si>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</si>
  <si>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</si>
  <si>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</si>
  <si>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</si>
  <si>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</si>
  <si>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</si>
  <si>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</si>
  <si>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</si>
  <si>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</si>
  <si>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</si>
  <si>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</si>
  <si>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</si>
  <si>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</si>
  <si>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</si>
  <si>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</si>
  <si>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</si>
  <si>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</si>
  <si>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</si>
  <si>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</si>
  <si>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</si>
  <si>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</si>
  <si>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</si>
  <si>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</si>
  <si>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</si>
  <si>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</si>
  <si>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</si>
  <si>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</si>
  <si>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</si>
  <si>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</si>
  <si>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</si>
  <si>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</si>
  <si>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</si>
  <si>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</si>
  <si>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</si>
  <si>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</si>
  <si>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</si>
  <si>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</si>
  <si>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</si>
  <si>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</si>
  <si>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</si>
  <si>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</si>
  <si>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{7b645a97-1e91-467a-aae8-9f16fa3cdb1d}</t>
  </si>
  <si>
    <t>2</t>
  </si>
  <si>
    <t>SO-04</t>
  </si>
  <si>
    <t>Oplocení plot. dílce a podhrab. desky</t>
  </si>
  <si>
    <t>{89b772ef-e53e-4111-af6c-37b0248357c0}</t>
  </si>
  <si>
    <t>SO-04_OT</t>
  </si>
  <si>
    <t>Oprava poškozeného teplovodu</t>
  </si>
  <si>
    <t>{ae7b7c7c-291e-4dad-ab99-a70cb3dbdfc4}</t>
  </si>
  <si>
    <t>SO-05</t>
  </si>
  <si>
    <t>Zděný plot babybox, oprava</t>
  </si>
  <si>
    <t>{8d1a31bd-c81a-43a3-8ac2-a78e887b70d8}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</si>
  <si>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</si>
  <si>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</si>
  <si>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</si>
  <si>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</si>
  <si>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</si>
  <si>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</si>
  <si>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</si>
  <si>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</si>
  <si>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</si>
  <si>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</si>
  <si>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</si>
  <si>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</si>
  <si>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</si>
  <si>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</si>
  <si>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</si>
  <si>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</si>
  <si>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</si>
  <si>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</si>
  <si>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</si>
  <si>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</si>
  <si>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</si>
  <si>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</si>
  <si>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</si>
  <si>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</si>
  <si>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</si>
  <si>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</si>
  <si>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geodetické a projektové práce</t>
  </si>
  <si>
    <t>K</t>
  </si>
  <si>
    <t>010001000</t>
  </si>
  <si>
    <t>soubor</t>
  </si>
  <si>
    <t>CS ÚRS 2024 01</t>
  </si>
  <si>
    <t>1024</t>
  </si>
  <si>
    <t>-301551577</t>
  </si>
  <si>
    <t>PP</t>
  </si>
  <si>
    <t>Online PSC</t>
  </si>
  <si>
    <t>https://podminky.urs.cz/item/CS_URS_2024_01/010001000</t>
  </si>
  <si>
    <t>P</t>
  </si>
  <si>
    <t>Poznámka k položce:_x000d_
Průzkumné práce_x000d_
- vytýčení sítí..._x000d_
_x000d_
Geodetické práce_x000d_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</si>
  <si>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</si>
  <si>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</si>
  <si>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</si>
  <si>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-2078959748</t>
  </si>
  <si>
    <t>https://podminky.urs.cz/item/CS_URS_2024_01/030001000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</si>
  <si>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</si>
  <si>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3</t>
  </si>
  <si>
    <t>031303000</t>
  </si>
  <si>
    <t>Náklady na zábor</t>
  </si>
  <si>
    <t>kpl</t>
  </si>
  <si>
    <t>-1609275364</t>
  </si>
  <si>
    <t>https://podminky.urs.cz/item/CS_URS_2024_01/031303000</t>
  </si>
  <si>
    <t>VV</t>
  </si>
  <si>
    <t>1 "náklady za dočasné zábory chodníku během prací</t>
  </si>
  <si>
    <t>VRN4</t>
  </si>
  <si>
    <t>Inženýrská činnost</t>
  </si>
  <si>
    <t>4</t>
  </si>
  <si>
    <t>040001000</t>
  </si>
  <si>
    <t>912969966</t>
  </si>
  <si>
    <t>https://podminky.urs.cz/item/CS_URS_2024_01/040001000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</si>
  <si>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</si>
  <si>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SO-04 - Oplocení plot. dílce a podhrab. desky</t>
  </si>
  <si>
    <t>HSV - Práce a dodávky HSV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</si>
  <si>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</si>
  <si>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</si>
  <si>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</si>
  <si>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</si>
  <si>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</si>
  <si>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</si>
  <si>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HSV</t>
  </si>
  <si>
    <t>Práce a dodávky HSV</t>
  </si>
  <si>
    <t>Zakládání</t>
  </si>
  <si>
    <t>279113153</t>
  </si>
  <si>
    <t>Základová zeď tl přes 200 do 250 mm z tvárnic ztraceného bednění včetně výplně z betonu tř. C 25/30</t>
  </si>
  <si>
    <t>m2</t>
  </si>
  <si>
    <t>CS ÚRS 2025 01</t>
  </si>
  <si>
    <t>-929122016</t>
  </si>
  <si>
    <t>Základové zdi z tvárnic ztraceného bednění včetně výplně z betonu bez zvláštních nároků na vliv prostředí třídy C 25/30, tloušťky zdiva přes 200 do 250 mm</t>
  </si>
  <si>
    <t>https://podminky.urs.cz/item/CS_URS_2025_01/279113153</t>
  </si>
  <si>
    <t>"roh</t>
  </si>
  <si>
    <t>(2,5+5)*(0,25*3)</t>
  </si>
  <si>
    <t>"rovný úsek</t>
  </si>
  <si>
    <t>25*(0,25*3)</t>
  </si>
  <si>
    <t>Součet</t>
  </si>
  <si>
    <t>M</t>
  </si>
  <si>
    <t>59232543</t>
  </si>
  <si>
    <t>betonová podhrabová deska 2500x300x35mm se zámkem 15mm na ukotvení sloupků profilovaných oválných 50x70mm</t>
  </si>
  <si>
    <t>kus</t>
  </si>
  <si>
    <t>8</t>
  </si>
  <si>
    <t>-629325152</t>
  </si>
  <si>
    <t>Poznámka k položce:_x000d_
- položená naplocho na zhlaví zídky z prolévacích tvárnic do lepidla</t>
  </si>
  <si>
    <t>"montáž naplocho na cementovou maltu</t>
  </si>
  <si>
    <t>(1+2)</t>
  </si>
  <si>
    <t>9</t>
  </si>
  <si>
    <t>279361821</t>
  </si>
  <si>
    <t>Výztuž základových zdí nosných betonářskou ocelí 10 505</t>
  </si>
  <si>
    <t>t</t>
  </si>
  <si>
    <t>-44017356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</si>
  <si>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</si>
  <si>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https://podminky.urs.cz/item/CS_URS_2025_01/279361821</t>
  </si>
  <si>
    <t>"svislá výztuž R10 nalepená na vlepenou výztuž</t>
  </si>
  <si>
    <t>((2,5/0,25)*0,75)*0,617/1000</t>
  </si>
  <si>
    <t>((5/0,25)*0,75)*0,617/1000</t>
  </si>
  <si>
    <t>"2x R10/spára</t>
  </si>
  <si>
    <t>(((2,5+5)*2)*0,617/1000)*3</t>
  </si>
  <si>
    <t>((25/0,25)*0,75)*0,617/1000</t>
  </si>
  <si>
    <t>((25*2)*0,617/1000)*3</t>
  </si>
  <si>
    <t>0,181*1,1 'Přepočtené koeficientem množství</t>
  </si>
  <si>
    <t>Svislé a kompletní konstrukce</t>
  </si>
  <si>
    <t>338171125</t>
  </si>
  <si>
    <t>Osazování sloupků a vzpěr plotových ocelových v přes 2 do 2,6 m ukotvením k pevnému podkladu</t>
  </si>
  <si>
    <t>-1054425479</t>
  </si>
  <si>
    <t>Montáž sloupků a vzpěr plotových ocelových trubkových nebo profilovaných výšky přes 2 do 2,6 m ukotvením k pevnému podkladu</t>
  </si>
  <si>
    <t>https://podminky.urs.cz/item/CS_URS_2025_01/338171125</t>
  </si>
  <si>
    <t>"plot; podhrabové desky, sloupky do patek</t>
  </si>
  <si>
    <t>"úsek 27,82 m</t>
  </si>
  <si>
    <t>1+1 "sloupek + vzpěra</t>
  </si>
  <si>
    <t>11 "sloupků</t>
  </si>
  <si>
    <t>"plot + podezdívka ztracené bednění</t>
  </si>
  <si>
    <t>"úsek 2,5 m</t>
  </si>
  <si>
    <t>1+1+1 "vzpěra+sloupek + vzpěra</t>
  </si>
  <si>
    <t>"úsek 5,0 m</t>
  </si>
  <si>
    <t>2 "sloupky</t>
  </si>
  <si>
    <t>"úsek 5,75</t>
  </si>
  <si>
    <t>1 "sloupek</t>
  </si>
  <si>
    <t>"úsek 8,38</t>
  </si>
  <si>
    <t>3 "sloupky</t>
  </si>
  <si>
    <t>"úsek 25 m</t>
  </si>
  <si>
    <t>10 "sloupků</t>
  </si>
  <si>
    <t>"úsek 26,22 m</t>
  </si>
  <si>
    <t>55342253</t>
  </si>
  <si>
    <t>sloupek plotový průběžný Pz a komaxitový 2100/38x1,5mm</t>
  </si>
  <si>
    <t>-2057790766</t>
  </si>
  <si>
    <t>6</t>
  </si>
  <si>
    <t>553spec-002</t>
  </si>
  <si>
    <t>patka na sloupek pr. 38 mmPz a komaxit</t>
  </si>
  <si>
    <t>ks</t>
  </si>
  <si>
    <t>421044036</t>
  </si>
  <si>
    <t>7</t>
  </si>
  <si>
    <t>55342276</t>
  </si>
  <si>
    <t>vzpěra plotová Pz 2500/38x1,5mm</t>
  </si>
  <si>
    <t>750954740</t>
  </si>
  <si>
    <t>553spec-001</t>
  </si>
  <si>
    <t>patka na vzpěru pr. 38 mmPz a komaxit</t>
  </si>
  <si>
    <t>-1376069837</t>
  </si>
  <si>
    <t>348121221</t>
  </si>
  <si>
    <t>Osazení podhrabových desek dl přes 2 do 3 m na ocelové plotové sloupky</t>
  </si>
  <si>
    <t>-1259026249</t>
  </si>
  <si>
    <t>Osazení podhrabových desek na ocelové sloupky, délky desek přes 2 do 3 m</t>
  </si>
  <si>
    <t>https://podminky.urs.cz/item/CS_URS_2025_01/348121221</t>
  </si>
  <si>
    <t>"oplocení poplastované pletivo a podhrabové desky</t>
  </si>
  <si>
    <t>11</t>
  </si>
  <si>
    <t>10</t>
  </si>
  <si>
    <t>59232545</t>
  </si>
  <si>
    <t>držák podhrabové desky typ H pro sloupek D 60-70mm výšky 300mm průběžný povrchová úprava žárový zinek</t>
  </si>
  <si>
    <t>-1640045432</t>
  </si>
  <si>
    <t>1272925197</t>
  </si>
  <si>
    <t>348321218</t>
  </si>
  <si>
    <t>Zábradelní zídky a podezdívky ze ŽB tř. C 20/25</t>
  </si>
  <si>
    <t>m3</t>
  </si>
  <si>
    <t>-79261759</t>
  </si>
  <si>
    <t>Zábradelní zídky a podezdívky z betonu železového tř. C 20/25</t>
  </si>
  <si>
    <t>https://podminky.urs.cz/item/CS_URS_2025_01/348321218</t>
  </si>
  <si>
    <t>(0,4*0,3*0,4)*10 "sloupků (skutečné množství dle situace na stavbě)</t>
  </si>
  <si>
    <t>13</t>
  </si>
  <si>
    <t>348351211</t>
  </si>
  <si>
    <t>Bednění zábradelních zídek a podezdívek plné zřízení</t>
  </si>
  <si>
    <t>-821893339</t>
  </si>
  <si>
    <t>Bednění zábradelních zídek a podezdívek bez profilování i s profilováním, s půdorysem přímým nebo zakřiveným plné zřízení</t>
  </si>
  <si>
    <t>https://podminky.urs.cz/item/CS_URS_2025_01/348351211</t>
  </si>
  <si>
    <t>((0,6*0,4)*10)*2 "sloupků (skutečné množství dle situace na stavbě)</t>
  </si>
  <si>
    <t>14</t>
  </si>
  <si>
    <t>348351212</t>
  </si>
  <si>
    <t>Bednění zábradelních zídek a podezdívek plné odstranění</t>
  </si>
  <si>
    <t>-1555013955</t>
  </si>
  <si>
    <t>Bednění zábradelních zídek a podezdívek bez profilování i s profilováním, s půdorysem přímým nebo zakřiveným plné odstranění</t>
  </si>
  <si>
    <t>https://podminky.urs.cz/item/CS_URS_2025_01/348351212</t>
  </si>
  <si>
    <t>15</t>
  </si>
  <si>
    <t>348401120</t>
  </si>
  <si>
    <t>Montáž oplocení ze strojového pletiva s napínacími dráty v do 1,6 m</t>
  </si>
  <si>
    <t>m</t>
  </si>
  <si>
    <t>928189385</t>
  </si>
  <si>
    <t>Montáž oplocení z pletiva strojového s napínacími dráty do 1,6 m</t>
  </si>
  <si>
    <t>https://podminky.urs.cz/item/CS_URS_2025_01/348401120</t>
  </si>
  <si>
    <t>"oplocení z poplast. pletiva na stěně z prolévacích tvárnic</t>
  </si>
  <si>
    <t>2,5 "úsek 2,5 m</t>
  </si>
  <si>
    <t>5 "úsek 5,0 m</t>
  </si>
  <si>
    <t>25"úsek 25 m</t>
  </si>
  <si>
    <t>16</t>
  </si>
  <si>
    <t>31324744</t>
  </si>
  <si>
    <t>pletivo drátěné se čtvercovými oky zapletené Pz 50x2x1250mm</t>
  </si>
  <si>
    <t>657912662</t>
  </si>
  <si>
    <t>32,5*1,05 'Přepočtené koeficientem množství</t>
  </si>
  <si>
    <t>17</t>
  </si>
  <si>
    <t>15619100</t>
  </si>
  <si>
    <t>drát kruhový poplastovaný napínací 2,5/3,5mm</t>
  </si>
  <si>
    <t>1364660023</t>
  </si>
  <si>
    <t>34,125*2,1 'Přepočtené koeficientem množství</t>
  </si>
  <si>
    <t>18</t>
  </si>
  <si>
    <t>348401130</t>
  </si>
  <si>
    <t>Montáž oplocení ze strojového pletiva s napínacími dráty v přes 1,6 do 2,0 m</t>
  </si>
  <si>
    <t>1294559938</t>
  </si>
  <si>
    <t>Montáž oplocení z pletiva strojového s napínacími dráty přes 1,6 do 2,0 m</t>
  </si>
  <si>
    <t>https://podminky.urs.cz/item/CS_URS_2025_01/348401130</t>
  </si>
  <si>
    <t>"oplocení z poplast. pletiva a podhrabové desky</t>
  </si>
  <si>
    <t>27,82 "úsek 27,82 m</t>
  </si>
  <si>
    <t>5,75 "úsek 5,75</t>
  </si>
  <si>
    <t>8,38 "úsek 8,38</t>
  </si>
  <si>
    <t>26,22 "úsek 26,22 m</t>
  </si>
  <si>
    <t>19</t>
  </si>
  <si>
    <t>31327514</t>
  </si>
  <si>
    <t>pletivo drátěné plastifikované se čtvercovými oky 55/2,5mm v 1800mm</t>
  </si>
  <si>
    <t>-416693208</t>
  </si>
  <si>
    <t>68,17*1,05 'Přepočtené koeficientem množství</t>
  </si>
  <si>
    <t>20</t>
  </si>
  <si>
    <t>-1750514399</t>
  </si>
  <si>
    <t>68,17*3,1 'Přepočtené koeficientem množství</t>
  </si>
  <si>
    <t>Ostatní konstrukce a práce, bourání</t>
  </si>
  <si>
    <t>943111111</t>
  </si>
  <si>
    <t>Montáž lešení prostorového trubkového lehkého bez podlah zatížení do 200 kg/m2 v do 10 m</t>
  </si>
  <si>
    <t>-844658440</t>
  </si>
  <si>
    <t>Lešení prostorové trubkové lehké pracovní bez podlah s provozním zatížením tř. 3 do 200 kg/m2 výšky do 10 m montáž</t>
  </si>
  <si>
    <t>https://podminky.urs.cz/item/CS_URS_2025_01/943111111</t>
  </si>
  <si>
    <t>((30,01+10,73+71,5)*2,4*3)</t>
  </si>
  <si>
    <t>22</t>
  </si>
  <si>
    <t>943111211</t>
  </si>
  <si>
    <t>Příplatek k lešení prostorovému trubkovému lehkému bez podlah do 200 kg/m2 v do 10 m za každý den použití</t>
  </si>
  <si>
    <t>-226581705</t>
  </si>
  <si>
    <t>Lešení prostorové trubkové lehké pracovní bez podlah s provozním zatížením tř. 3 do 200 kg/m2 výšky do 10 m příplatek k ceně za každý den použití</t>
  </si>
  <si>
    <t>https://podminky.urs.cz/item/CS_URS_2025_01/943111211</t>
  </si>
  <si>
    <t>808,128*60 'Přepočtené koeficientem množství</t>
  </si>
  <si>
    <t>23</t>
  </si>
  <si>
    <t>943111811</t>
  </si>
  <si>
    <t>Demontáž lešení prostorového trubkového lehkého bez podlah zatížení do 200 kg/m2 v do 10 m</t>
  </si>
  <si>
    <t>-1441404476</t>
  </si>
  <si>
    <t>Lešení prostorové trubkové lehké pracovní bez podlah s provozním zatížením tř. 3 do 200 kg/m2 výšky do 10 m demontáž</t>
  </si>
  <si>
    <t>https://podminky.urs.cz/item/CS_URS_2025_01/943111811</t>
  </si>
  <si>
    <t>24</t>
  </si>
  <si>
    <t>953961212</t>
  </si>
  <si>
    <t>Kotva chemickou patronou M 10 hl 90 mm do betonu, ŽB nebo kamene s vyvrtáním otvoru</t>
  </si>
  <si>
    <t>-980630190</t>
  </si>
  <si>
    <t>Kotva chemická s vyvrtáním otvoru do betonu, železobetonu nebo tvrdého kamene chemická patrona, velikost M 10, hloubka 90 mm</t>
  </si>
  <si>
    <t>https://podminky.urs.cz/item/CS_URS_2025_01/953961212</t>
  </si>
  <si>
    <t>(42*4) "sloupek</t>
  </si>
  <si>
    <t>(9*4) "vzpěra</t>
  </si>
  <si>
    <t>25</t>
  </si>
  <si>
    <t>953965115</t>
  </si>
  <si>
    <t>Kotevní šroub pro chemické kotvy M 10 dl 130 mm</t>
  </si>
  <si>
    <t>-2290903</t>
  </si>
  <si>
    <t>Kotva chemická s vyvrtáním otvoru kotevní šrouby pro chemické kotvy, velikost M 10, délka 130 mm</t>
  </si>
  <si>
    <t>https://podminky.urs.cz/item/CS_URS_2025_01/953965115</t>
  </si>
  <si>
    <t>26</t>
  </si>
  <si>
    <t>962032231</t>
  </si>
  <si>
    <t>Bourání zdiva z cihel pálených nebo vápenopískových na MV nebo MVC přes 1 m3</t>
  </si>
  <si>
    <t>1525469570</t>
  </si>
  <si>
    <t>Bourání zdiva nadzákladového z cihel pálených plných nebo lícových nebo vápenopískových na maltu vápennou nebo vápenocementovou, objemu přes 1 m3</t>
  </si>
  <si>
    <t>https://podminky.urs.cz/item/CS_URS_2025_01/962032231</t>
  </si>
  <si>
    <t>27</t>
  </si>
  <si>
    <t>966049831</t>
  </si>
  <si>
    <t>Rozebrání prefabrikovaných plotových desek betonových</t>
  </si>
  <si>
    <t>772377998</t>
  </si>
  <si>
    <t>https://podminky.urs.cz/item/CS_URS_2025_01/966049831</t>
  </si>
  <si>
    <t>11 "podrhabových desek (skutečné množství dle situace na stavbě)</t>
  </si>
  <si>
    <t>28</t>
  </si>
  <si>
    <t>977211111</t>
  </si>
  <si>
    <t>Řezání stěnovou pilou betonových nebo ŽB kcí s výztuží průměru do 16 mm hl do 200 mm</t>
  </si>
  <si>
    <t>-308319610</t>
  </si>
  <si>
    <t>Řezání konstrukcí stěnovou pilou betonových nebo železobetonových průměru řezané výztuže do 16 mm hloubka řezu do 200 mm</t>
  </si>
  <si>
    <t>https://podminky.urs.cz/item/CS_URS_2025_01/977211111</t>
  </si>
  <si>
    <t>"úprava délky plotových podhrab. desek</t>
  </si>
  <si>
    <t>(0,25*3)</t>
  </si>
  <si>
    <t>29</t>
  </si>
  <si>
    <t>985331212</t>
  </si>
  <si>
    <t>Dodatečné vlepování betonářské výztuže D 10 mm do chemické malty včetně vyvrtání otvoru</t>
  </si>
  <si>
    <t>-967573953</t>
  </si>
  <si>
    <t>Dodatečné vlepování betonářské výztuže včetně vyvrtání a vyčištění otvoru chemickou maltou průměr výztuže 10 mm</t>
  </si>
  <si>
    <t>https://podminky.urs.cz/item/CS_URS_2025_01/985331212</t>
  </si>
  <si>
    <t>"vyvrtání děr á 250 mm; dl. výztuže 500 mm</t>
  </si>
  <si>
    <t>((2,5+5)/0,25)*0,5</t>
  </si>
  <si>
    <t>(25/0,25)*0,5</t>
  </si>
  <si>
    <t>30</t>
  </si>
  <si>
    <t>13021012</t>
  </si>
  <si>
    <t>tyč ocelová kruhová žebírková DIN 488 jakost B500B (10 505) výztuž do betonu D 10mm</t>
  </si>
  <si>
    <t>1564522743</t>
  </si>
  <si>
    <t>65*0,00064 'Přepočtené koeficientem množství</t>
  </si>
  <si>
    <t>31</t>
  </si>
  <si>
    <t>993111111</t>
  </si>
  <si>
    <t>Dovoz a odvoz lešení řadového do 10 km včetně naložení a složení</t>
  </si>
  <si>
    <t>1502807883</t>
  </si>
  <si>
    <t>Dovoz a odvoz lešení včetně naložení a složení řadového, na vzdálenost do 10 km</t>
  </si>
  <si>
    <t>https://podminky.urs.cz/item/CS_URS_2025_01/993111111</t>
  </si>
  <si>
    <t>997</t>
  </si>
  <si>
    <t>Přesun sutě</t>
  </si>
  <si>
    <t>32</t>
  </si>
  <si>
    <t>997013861</t>
  </si>
  <si>
    <t>Poplatek za uložení stavebního odpadu na recyklační skládce (skládkovné) z prostého betonu kód odpadu 17 01 01</t>
  </si>
  <si>
    <t>-1366058130</t>
  </si>
  <si>
    <t>Poplatek za uložení stavebního odpadu na recyklační skládce (skládkovné) z prostého betonu zatříděného do Katalogu odpadů pod kódem 17 01 01</t>
  </si>
  <si>
    <t>https://podminky.urs.cz/item/CS_URS_2025_01/997013861</t>
  </si>
  <si>
    <t>0,864 "patky</t>
  </si>
  <si>
    <t>0,968 "podhrabové desky</t>
  </si>
  <si>
    <t>33</t>
  </si>
  <si>
    <t>997013871</t>
  </si>
  <si>
    <t>Poplatek za uložení stavebního odpadu na recyklační skládce (skládkovné) směsného stavebního a demoličního kód odpadu 17 09 04</t>
  </si>
  <si>
    <t>1179156162</t>
  </si>
  <si>
    <t>Poplatek za uložení stavebního odpadu na recyklační skládce (skládkovné) směsného stavebního a demoličního zatříděného do Katalogu odpadů pod kódem 17 09 04</t>
  </si>
  <si>
    <t>https://podminky.urs.cz/item/CS_URS_2025_01/997013871</t>
  </si>
  <si>
    <t>242,438 "neodklizená suť od předchozího dodavatele</t>
  </si>
  <si>
    <t>34</t>
  </si>
  <si>
    <t>997221571</t>
  </si>
  <si>
    <t>Vodorovná doprava vybouraných hmot do 1 km</t>
  </si>
  <si>
    <t>-1273509471</t>
  </si>
  <si>
    <t>Vodorovná doprava vybouraných hmot bez naložení, ale se složením a s hrubým urovnáním na vzdálenost do 1 km</t>
  </si>
  <si>
    <t>https://podminky.urs.cz/item/CS_URS_2025_01/997221571</t>
  </si>
  <si>
    <t>35</t>
  </si>
  <si>
    <t>997221579</t>
  </si>
  <si>
    <t>Příplatek ZKD 1 km u vodorovné dopravy vybouraných hmot</t>
  </si>
  <si>
    <t>1683033839</t>
  </si>
  <si>
    <t>Vodorovná doprava vybouraných hmot bez naložení, ale se složením a s hrubým urovnáním na vzdálenost Příplatek k ceně za každý další započatý 1 km přes 1 km</t>
  </si>
  <si>
    <t>https://podminky.urs.cz/item/CS_URS_2025_01/997221579</t>
  </si>
  <si>
    <t>244,27*6 'Přepočtené koeficientem množství</t>
  </si>
  <si>
    <t>36</t>
  </si>
  <si>
    <t>997221611</t>
  </si>
  <si>
    <t>Nakládání suti na dopravní prostředky pro vodorovnou dopravu</t>
  </si>
  <si>
    <t>-1164088056</t>
  </si>
  <si>
    <t>Nakládání na dopravní prostředky pro vodorovnou dopravu suti</t>
  </si>
  <si>
    <t>https://podminky.urs.cz/item/CS_URS_2025_01/997221611</t>
  </si>
  <si>
    <t>998</t>
  </si>
  <si>
    <t>Přesun hmot</t>
  </si>
  <si>
    <t>37</t>
  </si>
  <si>
    <t>998232110</t>
  </si>
  <si>
    <t>Přesun hmot pro oplocení zděné z cihel nebo tvárnic v do 3 m</t>
  </si>
  <si>
    <t>1002621812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</si>
  <si>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</si>
  <si>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https://podminky.urs.cz/item/CS_URS_2025_01/998232110</t>
  </si>
  <si>
    <t>38</t>
  </si>
  <si>
    <t>998232121</t>
  </si>
  <si>
    <t>Příplatek k přesunu hmot pro oplocení zděné za zvětšený přesun do 1000 m</t>
  </si>
  <si>
    <t>357753</t>
  </si>
  <si>
    <t>Přesun hmot pro oplocení se svislou nosnou konstrukcí zděnou z cihel, tvárnic, bloků, popř. kovovou nebo dřevěnou Příplatek k ceně za zvětšený přesun přes vymezenou vodorovnou dopravní vzdálenost do 1000 m</t>
  </si>
  <si>
    <t>https://podminky.urs.cz/item/CS_URS_2025_01/998232121</t>
  </si>
  <si>
    <t>HZS</t>
  </si>
  <si>
    <t>Hodinové zúčtovací sazby</t>
  </si>
  <si>
    <t>39</t>
  </si>
  <si>
    <t>HZS2491</t>
  </si>
  <si>
    <t>Hodinová zúčtovací sazba dělník zednických výpomocí</t>
  </si>
  <si>
    <t>hod</t>
  </si>
  <si>
    <t>512</t>
  </si>
  <si>
    <t>-1545280389</t>
  </si>
  <si>
    <t>Hodinové zúčtovací sazby profesí PSV zednické výpomoci a pomocné práce PSV dělník zednických výpomocí</t>
  </si>
  <si>
    <t>https://podminky.urs.cz/item/CS_URS_2025_01/HZS2491</t>
  </si>
  <si>
    <t>Poznámka k položce:_x000d_
- drobné a těžko měřitelné práce_x000d_
- čerpat jen se souhlasem TDI</t>
  </si>
  <si>
    <t>"stavební přípomoce, pomocné práce při bourání</t>
  </si>
  <si>
    <t>(8,5*2)*7</t>
  </si>
  <si>
    <t>SO-04_OT - Oprava poškozeného teplovodu</t>
  </si>
  <si>
    <t>PSV - Práce a dodávky PSV</t>
  </si>
  <si>
    <t xml:space="preserve">    713 - Izolace tepelné</t>
  </si>
  <si>
    <t xml:space="preserve">    VRN6 - Územní vlivy</t>
  </si>
  <si>
    <t>PSV</t>
  </si>
  <si>
    <t>Práce a dodávky PSV</t>
  </si>
  <si>
    <t>713</t>
  </si>
  <si>
    <t>Izolace tepelné</t>
  </si>
  <si>
    <t>713490811</t>
  </si>
  <si>
    <t>Demontáž izolace tepelné oplechování pevné potrubí vnějšího obvodu do 500 mm</t>
  </si>
  <si>
    <t>1334671386</t>
  </si>
  <si>
    <t>Odstranění tepelné izolace potrubí a ohybů - doplňky a součásti demontáž oplechování pevného vnějšího obvodu do 500 mm potrubí</t>
  </si>
  <si>
    <t>https://podminky.urs.cz/item/CS_URS_2025_01/713490811</t>
  </si>
  <si>
    <t>713491111</t>
  </si>
  <si>
    <t>Montáž tepelné izolace oplechování pevné potrubí vnějšího obvodu do 500 mm</t>
  </si>
  <si>
    <t>467256795</t>
  </si>
  <si>
    <t>Montáž izolace tepelné potrubí a ohybů - doplňky a konstrukční součástí oplechování pevného vnějšího obvodu do 500 mm potrubí</t>
  </si>
  <si>
    <t>https://podminky.urs.cz/item/CS_URS_2025_01/713491111</t>
  </si>
  <si>
    <t>13814189</t>
  </si>
  <si>
    <t>plech hladký Pz jakost EN 10143 tl 0,8mm tabule</t>
  </si>
  <si>
    <t>1710342805</t>
  </si>
  <si>
    <t>(28*0,0008*7,850)</t>
  </si>
  <si>
    <t>0,176*1,1 'Přepočtené koeficientem množství</t>
  </si>
  <si>
    <t>30909142</t>
  </si>
  <si>
    <t>šroub samovrtný šestihranný TEX DIN 7504-K ZB 4,8x16mm</t>
  </si>
  <si>
    <t>100 kus</t>
  </si>
  <si>
    <t>-925808467</t>
  </si>
  <si>
    <t>(195/100)</t>
  </si>
  <si>
    <t>-1086700946</t>
  </si>
  <si>
    <t>19420820</t>
  </si>
  <si>
    <t>plech Al hladký přírodní eloxovaný tl 0,8mm tabule</t>
  </si>
  <si>
    <t>kg</t>
  </si>
  <si>
    <t>647232189</t>
  </si>
  <si>
    <t>(8*2,16)</t>
  </si>
  <si>
    <t>17,28*1,1 'Přepočtené koeficientem množství</t>
  </si>
  <si>
    <t>998527398</t>
  </si>
  <si>
    <t>(55/100)</t>
  </si>
  <si>
    <t>998713111</t>
  </si>
  <si>
    <t>Přesun hmot tonážní pro izolace tepelné s omezením mechanizace v objektech v do 6 m</t>
  </si>
  <si>
    <t>172728645</t>
  </si>
  <si>
    <t>Přesun hmot pro izolace tepelné stanovený z hmotnosti přesunovaného materiálu vodorovná dopravní vzdálenost do 50 m s omezením mechanizace v objektech výšky do 6 m</t>
  </si>
  <si>
    <t>https://podminky.urs.cz/item/CS_URS_2025_01/998713111</t>
  </si>
  <si>
    <t>%</t>
  </si>
  <si>
    <t>2057179682</t>
  </si>
  <si>
    <t>https://podminky.urs.cz/item/CS_URS_2025_01/030001000</t>
  </si>
  <si>
    <t>VRN6</t>
  </si>
  <si>
    <t>Územní vlivy</t>
  </si>
  <si>
    <t>065103000</t>
  </si>
  <si>
    <t>Mimostaveništní doprava materiálů a výrobků</t>
  </si>
  <si>
    <t>km</t>
  </si>
  <si>
    <t>-1546980009</t>
  </si>
  <si>
    <t>https://podminky.urs.cz/item/CS_URS_2025_01/065103000</t>
  </si>
  <si>
    <t>SO-05 - Zděný plot babybox, oprava</t>
  </si>
  <si>
    <t xml:space="preserve">    4 - Vodorovné konstrukce</t>
  </si>
  <si>
    <t xml:space="preserve">    6 - Úpravy povrchů, podlahy a osazování výplní</t>
  </si>
  <si>
    <t xml:space="preserve">    764 - Konstrukce klempířské</t>
  </si>
  <si>
    <t xml:space="preserve">    783 - Dokončovací práce - nátěry</t>
  </si>
  <si>
    <t>Vodorovné konstrukce</t>
  </si>
  <si>
    <t>417321313</t>
  </si>
  <si>
    <t>Ztužující pásy a věnce ze ŽB tř. C 16/20</t>
  </si>
  <si>
    <t>-1897086111</t>
  </si>
  <si>
    <t>Ztužující pásy a věnce z betonu železového (bez výztuže) tř. C 16/20</t>
  </si>
  <si>
    <t>https://podminky.urs.cz/item/CS_URS_2025_01/417321313</t>
  </si>
  <si>
    <t>"krycí betonová deska š. 600 m</t>
  </si>
  <si>
    <t>"úsek babybox</t>
  </si>
  <si>
    <t>(5,3*0,6*0,1)</t>
  </si>
  <si>
    <t>417351115</t>
  </si>
  <si>
    <t>Zřízení bednění ztužujících věnců</t>
  </si>
  <si>
    <t>1144855334</t>
  </si>
  <si>
    <t>Bednění bočnic ztužujících pásů a věnců včetně vzpěr zřízení</t>
  </si>
  <si>
    <t>https://podminky.urs.cz/item/CS_URS_2025_01/417351115</t>
  </si>
  <si>
    <t>(5,3*2+0,6*2)*0,1 "obvod</t>
  </si>
  <si>
    <t>(5,3*2+0,6*2)*0,05 "přesah</t>
  </si>
  <si>
    <t>417351116</t>
  </si>
  <si>
    <t>Odstranění bednění ztužujících věnců</t>
  </si>
  <si>
    <t>1005728166</t>
  </si>
  <si>
    <t>Bednění bočnic ztužujících pásů a věnců včetně vzpěr odstranění</t>
  </si>
  <si>
    <t>https://podminky.urs.cz/item/CS_URS_2025_01/417351116</t>
  </si>
  <si>
    <t>417362021</t>
  </si>
  <si>
    <t>Výztuž ztužujících pásů a věnců svařovanými sítěmi Kari</t>
  </si>
  <si>
    <t>538894836</t>
  </si>
  <si>
    <t>Výztuž ztužujících pásů a věnců ze svařovaných sítí z drátů typu KARI</t>
  </si>
  <si>
    <t>https://podminky.urs.cz/item/CS_URS_2025_01/417362021</t>
  </si>
  <si>
    <t>(5,3*0,6)*7,9/1000</t>
  </si>
  <si>
    <t>0,025*1,15 'Přepočtené koeficientem množství</t>
  </si>
  <si>
    <t>Úpravy povrchů, podlahy a osazování výplní</t>
  </si>
  <si>
    <t>622131121</t>
  </si>
  <si>
    <t>Penetrační nátěr vnějších stěn nanášený ručně</t>
  </si>
  <si>
    <t>-796179879</t>
  </si>
  <si>
    <t>Podkladní a spojovací vrstva vnějších omítaných ploch penetrace nanášená ručně stěn</t>
  </si>
  <si>
    <t>https://podminky.urs.cz/item/CS_URS_2025_01/622131121</t>
  </si>
  <si>
    <t>(2,28*(0,1+0,5))*2</t>
  </si>
  <si>
    <t>(2,28*0,5)</t>
  </si>
  <si>
    <t>(4,2*(2,28+2,35)/2)*2</t>
  </si>
  <si>
    <t>-(1,2*1,2)*2 "babybox</t>
  </si>
  <si>
    <t>(2,35*(0,1+0,5))*2</t>
  </si>
  <si>
    <t>(2,35*0,5)</t>
  </si>
  <si>
    <t>622321141</t>
  </si>
  <si>
    <t>Vápenocementová omítka štuková dvouvrstvá vnějších stěn nanášená ručně</t>
  </si>
  <si>
    <t>-1139131605</t>
  </si>
  <si>
    <t>Omítka vápenocementová vnějších ploch nanášená ručně dvouvrstvá, tloušťky jádrové omítky do 15 mm a tloušťky štuku do 3 mm štuková stěn</t>
  </si>
  <si>
    <t>https://podminky.urs.cz/item/CS_URS_2025_01/622321141</t>
  </si>
  <si>
    <t>629135102</t>
  </si>
  <si>
    <t>Vyrovnávací vrstva pod klempířské prvky z MC š přes 150 do 300 mm</t>
  </si>
  <si>
    <t>-728294845</t>
  </si>
  <si>
    <t>Vyrovnávací vrstva z cementové malty pod klempířskými prvky šířky přes 150 do 300 mm</t>
  </si>
  <si>
    <t>https://podminky.urs.cz/item/CS_URS_2025_01/629135102</t>
  </si>
  <si>
    <t>(5,3*2)</t>
  </si>
  <si>
    <t>941111111</t>
  </si>
  <si>
    <t>Montáž lešení řadového trubkového lehkého s podlahami zatížení do 200 kg/m2 š od 0,6 do 0,9 m v do 10 m</t>
  </si>
  <si>
    <t>-2137575553</t>
  </si>
  <si>
    <t>Lešení řadové trubkové lehké pracovní s podlahami s provozním zatížením tř. 3 do 200 kg/m2 šířky tř. W06 od 0,6 do 0,9 m výšky do 10 m montáž</t>
  </si>
  <si>
    <t>https://podminky.urs.cz/item/CS_URS_2025_01/941111111</t>
  </si>
  <si>
    <t>(5,5*2,5)*2</t>
  </si>
  <si>
    <t>941111211</t>
  </si>
  <si>
    <t>Příplatek k lešení řadovému trubkovému lehkému s podlahami do 200 kg/m2 š od 0,6 do 0,9 m v do 10 m za každý den použití</t>
  </si>
  <si>
    <t>1511688030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</si>
  <si>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</si>
  <si>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https://podminky.urs.cz/item/CS_URS_2025_01/941111211</t>
  </si>
  <si>
    <t>27,5*30 'Přepočtené koeficientem množství</t>
  </si>
  <si>
    <t>941111811</t>
  </si>
  <si>
    <t>Demontáž lešení řadového trubkového lehkého s podlahami zatížení do 200 kg/m2 š od 0,6 do 0,9 m v do 10 m</t>
  </si>
  <si>
    <t>47106525</t>
  </si>
  <si>
    <t>Lešení řadové trubkové lehké pracovní s podlahami s provozním zatížením tř. 3 do 200 kg/m2 šířky tř. W06 od 0,6 do 0,9 m výšky do 10 m demontáž</t>
  </si>
  <si>
    <t>https://podminky.urs.cz/item/CS_URS_2025_01/941111811</t>
  </si>
  <si>
    <t>575852934</t>
  </si>
  <si>
    <t>"sloupky</t>
  </si>
  <si>
    <t>(0,5*0,5*1)*2</t>
  </si>
  <si>
    <t>(0,6*0,6*0,05)*2</t>
  </si>
  <si>
    <t>"snížení zdiva</t>
  </si>
  <si>
    <t>(4,2*0,6*0,5)</t>
  </si>
  <si>
    <t>978015391</t>
  </si>
  <si>
    <t>Otlučení (osekání) vnější vápenné nebo vápenocementové omítky stupně členitosti 1 a 2 v rozsahu přes 80 do 100 %</t>
  </si>
  <si>
    <t>1689952004</t>
  </si>
  <si>
    <t>Otlučení vápenných nebo vápenocementových omítek vnějších ploch s vyškrabáním spar a s očištěním zdiva stupně členitosti 1 a 2, v rozsahu přes 80 do 100 %</t>
  </si>
  <si>
    <t>https://podminky.urs.cz/item/CS_URS_2025_01/978015391</t>
  </si>
  <si>
    <t>1954745291</t>
  </si>
  <si>
    <t>700779854</t>
  </si>
  <si>
    <t>409076501</t>
  </si>
  <si>
    <t>-991534687</t>
  </si>
  <si>
    <t>4,675*6 'Přepočtené koeficientem množství</t>
  </si>
  <si>
    <t>1497241253</t>
  </si>
  <si>
    <t>123688453</t>
  </si>
  <si>
    <t>764</t>
  </si>
  <si>
    <t>Konstrukce klempířské</t>
  </si>
  <si>
    <t>764244307</t>
  </si>
  <si>
    <t>Oplechování horních ploch a nadezdívek bez rohů z TiZn lesklého plechu kotvené rš 670 mm</t>
  </si>
  <si>
    <t>-555020882</t>
  </si>
  <si>
    <t>Oplechování horních ploch zdí a nadezdívek (atik) z titanzinkového lesklého válcovaného plechu mechanicky kotvené rš 670 mm</t>
  </si>
  <si>
    <t>https://podminky.urs.cz/item/CS_URS_2025_01/764244307</t>
  </si>
  <si>
    <t>5,3</t>
  </si>
  <si>
    <t>998764121</t>
  </si>
  <si>
    <t>Přesun hmot tonážní pro konstrukce klempířské ruční v objektech v do 6 m</t>
  </si>
  <si>
    <t>-1221107478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</si>
  <si>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</si>
  <si>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https://podminky.urs.cz/item/CS_URS_2025_01/998764121</t>
  </si>
  <si>
    <t>783</t>
  </si>
  <si>
    <t>Dokončovací práce - nátěry</t>
  </si>
  <si>
    <t>783823133</t>
  </si>
  <si>
    <t>Penetrační silikátový nátěr hladkých, tenkovrstvých zrnitých nebo štukových omítek</t>
  </si>
  <si>
    <t>156339477</t>
  </si>
  <si>
    <t>Penetrační nátěr omítek hladkých omítek hladkých, zrnitých tenkovrstvých nebo štukových stupně členitosti 1 a 2 silikátový</t>
  </si>
  <si>
    <t>https://podminky.urs.cz/item/CS_URS_2025_01/783823133</t>
  </si>
  <si>
    <t>783826313</t>
  </si>
  <si>
    <t>Mikroarmovací silikátový nátěr omítek</t>
  </si>
  <si>
    <t>-337501768</t>
  </si>
  <si>
    <t>Nátěr omítek se schopností překlenutí trhlin mikroarmovací silikátový</t>
  </si>
  <si>
    <t>https://podminky.urs.cz/item/CS_URS_2025_01/783826313</t>
  </si>
  <si>
    <t>783826615</t>
  </si>
  <si>
    <t>Hydrofobizační transparentní silikonový nátěr omítek stupně členitosti 1 a 2</t>
  </si>
  <si>
    <t>1746884526</t>
  </si>
  <si>
    <t>Hydrofobizační nátěr omítek silikonový, transparentní, povrchů hladkých omítek hladkých, zrnitých tenkovrstvých nebo štukových stupně členitosti 1 a 2</t>
  </si>
  <si>
    <t>https://podminky.urs.cz/item/CS_URS_2025_01/783826615</t>
  </si>
  <si>
    <t>330730799</t>
  </si>
  <si>
    <t>(8,5*2)*2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</si>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</sst>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0001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31303000" TargetMode="External" /><Relationship Id="rId4" Type="http://schemas.openxmlformats.org/officeDocument/2006/relationships/hyperlink" Target="https://podminky.urs.cz/item/CS_URS_2024_01/040001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9113153" TargetMode="External" /><Relationship Id="rId2" Type="http://schemas.openxmlformats.org/officeDocument/2006/relationships/hyperlink" Target="https://podminky.urs.cz/item/CS_URS_2025_01/279361821" TargetMode="External" /><Relationship Id="rId3" Type="http://schemas.openxmlformats.org/officeDocument/2006/relationships/hyperlink" Target="https://podminky.urs.cz/item/CS_URS_2025_01/338171125" TargetMode="External" /><Relationship Id="rId4" Type="http://schemas.openxmlformats.org/officeDocument/2006/relationships/hyperlink" Target="https://podminky.urs.cz/item/CS_URS_2025_01/348121221" TargetMode="External" /><Relationship Id="rId5" Type="http://schemas.openxmlformats.org/officeDocument/2006/relationships/hyperlink" Target="https://podminky.urs.cz/item/CS_URS_2025_01/348321218" TargetMode="External" /><Relationship Id="rId6" Type="http://schemas.openxmlformats.org/officeDocument/2006/relationships/hyperlink" Target="https://podminky.urs.cz/item/CS_URS_2025_01/348351211" TargetMode="External" /><Relationship Id="rId7" Type="http://schemas.openxmlformats.org/officeDocument/2006/relationships/hyperlink" Target="https://podminky.urs.cz/item/CS_URS_2025_01/348351212" TargetMode="External" /><Relationship Id="rId8" Type="http://schemas.openxmlformats.org/officeDocument/2006/relationships/hyperlink" Target="https://podminky.urs.cz/item/CS_URS_2025_01/348401120" TargetMode="External" /><Relationship Id="rId9" Type="http://schemas.openxmlformats.org/officeDocument/2006/relationships/hyperlink" Target="https://podminky.urs.cz/item/CS_URS_2025_01/348401130" TargetMode="External" /><Relationship Id="rId10" Type="http://schemas.openxmlformats.org/officeDocument/2006/relationships/hyperlink" Target="https://podminky.urs.cz/item/CS_URS_2025_01/943111111" TargetMode="External" /><Relationship Id="rId11" Type="http://schemas.openxmlformats.org/officeDocument/2006/relationships/hyperlink" Target="https://podminky.urs.cz/item/CS_URS_2025_01/943111211" TargetMode="External" /><Relationship Id="rId12" Type="http://schemas.openxmlformats.org/officeDocument/2006/relationships/hyperlink" Target="https://podminky.urs.cz/item/CS_URS_2025_01/943111811" TargetMode="External" /><Relationship Id="rId13" Type="http://schemas.openxmlformats.org/officeDocument/2006/relationships/hyperlink" Target="https://podminky.urs.cz/item/CS_URS_2025_01/953961212" TargetMode="External" /><Relationship Id="rId14" Type="http://schemas.openxmlformats.org/officeDocument/2006/relationships/hyperlink" Target="https://podminky.urs.cz/item/CS_URS_2025_01/953965115" TargetMode="External" /><Relationship Id="rId15" Type="http://schemas.openxmlformats.org/officeDocument/2006/relationships/hyperlink" Target="https://podminky.urs.cz/item/CS_URS_2025_01/962032231" TargetMode="External" /><Relationship Id="rId16" Type="http://schemas.openxmlformats.org/officeDocument/2006/relationships/hyperlink" Target="https://podminky.urs.cz/item/CS_URS_2025_01/966049831" TargetMode="External" /><Relationship Id="rId17" Type="http://schemas.openxmlformats.org/officeDocument/2006/relationships/hyperlink" Target="https://podminky.urs.cz/item/CS_URS_2025_01/977211111" TargetMode="External" /><Relationship Id="rId18" Type="http://schemas.openxmlformats.org/officeDocument/2006/relationships/hyperlink" Target="https://podminky.urs.cz/item/CS_URS_2025_01/985331212" TargetMode="External" /><Relationship Id="rId19" Type="http://schemas.openxmlformats.org/officeDocument/2006/relationships/hyperlink" Target="https://podminky.urs.cz/item/CS_URS_2025_01/993111111" TargetMode="External" /><Relationship Id="rId20" Type="http://schemas.openxmlformats.org/officeDocument/2006/relationships/hyperlink" Target="https://podminky.urs.cz/item/CS_URS_2025_01/997013861" TargetMode="External" /><Relationship Id="rId21" Type="http://schemas.openxmlformats.org/officeDocument/2006/relationships/hyperlink" Target="https://podminky.urs.cz/item/CS_URS_2025_01/997013871" TargetMode="External" /><Relationship Id="rId22" Type="http://schemas.openxmlformats.org/officeDocument/2006/relationships/hyperlink" Target="https://podminky.urs.cz/item/CS_URS_2025_01/997221571" TargetMode="External" /><Relationship Id="rId23" Type="http://schemas.openxmlformats.org/officeDocument/2006/relationships/hyperlink" Target="https://podminky.urs.cz/item/CS_URS_2025_01/997221579" TargetMode="External" /><Relationship Id="rId24" Type="http://schemas.openxmlformats.org/officeDocument/2006/relationships/hyperlink" Target="https://podminky.urs.cz/item/CS_URS_2025_01/997221611" TargetMode="External" /><Relationship Id="rId25" Type="http://schemas.openxmlformats.org/officeDocument/2006/relationships/hyperlink" Target="https://podminky.urs.cz/item/CS_URS_2025_01/998232110" TargetMode="External" /><Relationship Id="rId26" Type="http://schemas.openxmlformats.org/officeDocument/2006/relationships/hyperlink" Target="https://podminky.urs.cz/item/CS_URS_2025_01/998232121" TargetMode="External" /><Relationship Id="rId27" Type="http://schemas.openxmlformats.org/officeDocument/2006/relationships/hyperlink" Target="https://podminky.urs.cz/item/CS_URS_2025_01/HZS2491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13490811" TargetMode="External" /><Relationship Id="rId2" Type="http://schemas.openxmlformats.org/officeDocument/2006/relationships/hyperlink" Target="https://podminky.urs.cz/item/CS_URS_2025_01/713491111" TargetMode="External" /><Relationship Id="rId3" Type="http://schemas.openxmlformats.org/officeDocument/2006/relationships/hyperlink" Target="https://podminky.urs.cz/item/CS_URS_2025_01/713491111" TargetMode="External" /><Relationship Id="rId4" Type="http://schemas.openxmlformats.org/officeDocument/2006/relationships/hyperlink" Target="https://podminky.urs.cz/item/CS_URS_2025_01/998713111" TargetMode="External" /><Relationship Id="rId5" Type="http://schemas.openxmlformats.org/officeDocument/2006/relationships/hyperlink" Target="https://podminky.urs.cz/item/CS_URS_2025_01/030001000" TargetMode="External" /><Relationship Id="rId6" Type="http://schemas.openxmlformats.org/officeDocument/2006/relationships/hyperlink" Target="https://podminky.urs.cz/item/CS_URS_2025_01/065103000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17321313" TargetMode="External" /><Relationship Id="rId2" Type="http://schemas.openxmlformats.org/officeDocument/2006/relationships/hyperlink" Target="https://podminky.urs.cz/item/CS_URS_2025_01/417351115" TargetMode="External" /><Relationship Id="rId3" Type="http://schemas.openxmlformats.org/officeDocument/2006/relationships/hyperlink" Target="https://podminky.urs.cz/item/CS_URS_2025_01/417351116" TargetMode="External" /><Relationship Id="rId4" Type="http://schemas.openxmlformats.org/officeDocument/2006/relationships/hyperlink" Target="https://podminky.urs.cz/item/CS_URS_2025_01/417362021" TargetMode="External" /><Relationship Id="rId5" Type="http://schemas.openxmlformats.org/officeDocument/2006/relationships/hyperlink" Target="https://podminky.urs.cz/item/CS_URS_2025_01/622131121" TargetMode="External" /><Relationship Id="rId6" Type="http://schemas.openxmlformats.org/officeDocument/2006/relationships/hyperlink" Target="https://podminky.urs.cz/item/CS_URS_2025_01/622321141" TargetMode="External" /><Relationship Id="rId7" Type="http://schemas.openxmlformats.org/officeDocument/2006/relationships/hyperlink" Target="https://podminky.urs.cz/item/CS_URS_2025_01/629135102" TargetMode="External" /><Relationship Id="rId8" Type="http://schemas.openxmlformats.org/officeDocument/2006/relationships/hyperlink" Target="https://podminky.urs.cz/item/CS_URS_2025_01/941111111" TargetMode="External" /><Relationship Id="rId9" Type="http://schemas.openxmlformats.org/officeDocument/2006/relationships/hyperlink" Target="https://podminky.urs.cz/item/CS_URS_2025_01/941111211" TargetMode="External" /><Relationship Id="rId10" Type="http://schemas.openxmlformats.org/officeDocument/2006/relationships/hyperlink" Target="https://podminky.urs.cz/item/CS_URS_2025_01/941111811" TargetMode="External" /><Relationship Id="rId11" Type="http://schemas.openxmlformats.org/officeDocument/2006/relationships/hyperlink" Target="https://podminky.urs.cz/item/CS_URS_2025_01/962032231" TargetMode="External" /><Relationship Id="rId12" Type="http://schemas.openxmlformats.org/officeDocument/2006/relationships/hyperlink" Target="https://podminky.urs.cz/item/CS_URS_2025_01/978015391" TargetMode="External" /><Relationship Id="rId13" Type="http://schemas.openxmlformats.org/officeDocument/2006/relationships/hyperlink" Target="https://podminky.urs.cz/item/CS_URS_2025_01/993111111" TargetMode="External" /><Relationship Id="rId14" Type="http://schemas.openxmlformats.org/officeDocument/2006/relationships/hyperlink" Target="https://podminky.urs.cz/item/CS_URS_2025_01/997013871" TargetMode="External" /><Relationship Id="rId15" Type="http://schemas.openxmlformats.org/officeDocument/2006/relationships/hyperlink" Target="https://podminky.urs.cz/item/CS_URS_2025_01/997221571" TargetMode="External" /><Relationship Id="rId16" Type="http://schemas.openxmlformats.org/officeDocument/2006/relationships/hyperlink" Target="https://podminky.urs.cz/item/CS_URS_2025_01/997221579" TargetMode="External" /><Relationship Id="rId17" Type="http://schemas.openxmlformats.org/officeDocument/2006/relationships/hyperlink" Target="https://podminky.urs.cz/item/CS_URS_2025_01/997221611" TargetMode="External" /><Relationship Id="rId18" Type="http://schemas.openxmlformats.org/officeDocument/2006/relationships/hyperlink" Target="https://podminky.urs.cz/item/CS_URS_2025_01/998232110" TargetMode="External" /><Relationship Id="rId19" Type="http://schemas.openxmlformats.org/officeDocument/2006/relationships/hyperlink" Target="https://podminky.urs.cz/item/CS_URS_2025_01/764244307" TargetMode="External" /><Relationship Id="rId20" Type="http://schemas.openxmlformats.org/officeDocument/2006/relationships/hyperlink" Target="https://podminky.urs.cz/item/CS_URS_2025_01/998764121" TargetMode="External" /><Relationship Id="rId21" Type="http://schemas.openxmlformats.org/officeDocument/2006/relationships/hyperlink" Target="https://podminky.urs.cz/item/CS_URS_2025_01/783823133" TargetMode="External" /><Relationship Id="rId22" Type="http://schemas.openxmlformats.org/officeDocument/2006/relationships/hyperlink" Target="https://podminky.urs.cz/item/CS_URS_2025_01/783826313" TargetMode="External" /><Relationship Id="rId23" Type="http://schemas.openxmlformats.org/officeDocument/2006/relationships/hyperlink" Target="https://podminky.urs.cz/item/CS_URS_2025_01/783826615" TargetMode="External" /><Relationship Id="rId24" Type="http://schemas.openxmlformats.org/officeDocument/2006/relationships/hyperlink" Target="https://podminky.urs.cz/item/CS_URS_2025_01/HZS2491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2024010_SO04-05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Oplocení areálu KKN Cheb - SO-04, SO-05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Cheb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25. 4. 2025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Karlovarská krajská nemocnice a.s., Nemocnice Cheb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PK Beránek &amp; Hradil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'VRN - Vedlejší rozpočtové...'!J30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'VRN - Vedlejší rozpočtové...'!P83</f>
        <v>0</v>
      </c>
      <c r="AV55" s="122">
        <f>'VRN - Vedlejší rozpočtové...'!J33</f>
        <v>0</v>
      </c>
      <c r="AW55" s="122">
        <f>'VRN - Vedlejší rozpočtové...'!J34</f>
        <v>0</v>
      </c>
      <c r="AX55" s="122">
        <f>'VRN - Vedlejší rozpočtové...'!J35</f>
        <v>0</v>
      </c>
      <c r="AY55" s="122">
        <f>'VRN - Vedlejší rozpočtové...'!J36</f>
        <v>0</v>
      </c>
      <c r="AZ55" s="122">
        <f>'VRN - Vedlejší rozpočtové...'!F33</f>
        <v>0</v>
      </c>
      <c r="BA55" s="122">
        <f>'VRN - Vedlejší rozpočtové...'!F34</f>
        <v>0</v>
      </c>
      <c r="BB55" s="122">
        <f>'VRN - Vedlejší rozpočtové...'!F35</f>
        <v>0</v>
      </c>
      <c r="BC55" s="122">
        <f>'VRN - Vedlejší rozpočtové...'!F36</f>
        <v>0</v>
      </c>
      <c r="BD55" s="124">
        <f>'VRN - Vedlejší rozpočtové...'!F37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'SO-04 - Oplocení plot. dí...'!J30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'SO-04 - Oplocení plot. dí...'!P86</f>
        <v>0</v>
      </c>
      <c r="AV56" s="122">
        <f>'SO-04 - Oplocení plot. dí...'!J33</f>
        <v>0</v>
      </c>
      <c r="AW56" s="122">
        <f>'SO-04 - Oplocení plot. dí...'!J34</f>
        <v>0</v>
      </c>
      <c r="AX56" s="122">
        <f>'SO-04 - Oplocení plot. dí...'!J35</f>
        <v>0</v>
      </c>
      <c r="AY56" s="122">
        <f>'SO-04 - Oplocení plot. dí...'!J36</f>
        <v>0</v>
      </c>
      <c r="AZ56" s="122">
        <f>'SO-04 - Oplocení plot. dí...'!F33</f>
        <v>0</v>
      </c>
      <c r="BA56" s="122">
        <f>'SO-04 - Oplocení plot. dí...'!F34</f>
        <v>0</v>
      </c>
      <c r="BB56" s="122">
        <f>'SO-04 - Oplocení plot. dí...'!F35</f>
        <v>0</v>
      </c>
      <c r="BC56" s="122">
        <f>'SO-04 - Oplocení plot. dí...'!F36</f>
        <v>0</v>
      </c>
      <c r="BD56" s="124">
        <f>'SO-04 - Oplocení plot. dí...'!F37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24.7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'SO-04_OT - Oprava poškoze...'!J30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'SO-04_OT - Oprava poškoze...'!P84</f>
        <v>0</v>
      </c>
      <c r="AV57" s="122">
        <f>'SO-04_OT - Oprava poškoze...'!J33</f>
        <v>0</v>
      </c>
      <c r="AW57" s="122">
        <f>'SO-04_OT - Oprava poškoze...'!J34</f>
        <v>0</v>
      </c>
      <c r="AX57" s="122">
        <f>'SO-04_OT - Oprava poškoze...'!J35</f>
        <v>0</v>
      </c>
      <c r="AY57" s="122">
        <f>'SO-04_OT - Oprava poškoze...'!J36</f>
        <v>0</v>
      </c>
      <c r="AZ57" s="122">
        <f>'SO-04_OT - Oprava poškoze...'!F33</f>
        <v>0</v>
      </c>
      <c r="BA57" s="122">
        <f>'SO-04_OT - Oprava poškoze...'!F34</f>
        <v>0</v>
      </c>
      <c r="BB57" s="122">
        <f>'SO-04_OT - Oprava poškoze...'!F35</f>
        <v>0</v>
      </c>
      <c r="BC57" s="122">
        <f>'SO-04_OT - Oprava poškoze...'!F36</f>
        <v>0</v>
      </c>
      <c r="BD57" s="124">
        <f>'SO-04_OT - Oprava poškoze...'!F37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'SO-05 - Zděný plot babybo...'!J30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6">
        <v>0</v>
      </c>
      <c r="AT58" s="127">
        <f>ROUND(SUM(AV58:AW58),2)</f>
        <v>0</v>
      </c>
      <c r="AU58" s="128">
        <f>'SO-05 - Zděný plot babybo...'!P89</f>
        <v>0</v>
      </c>
      <c r="AV58" s="127">
        <f>'SO-05 - Zděný plot babybo...'!J33</f>
        <v>0</v>
      </c>
      <c r="AW58" s="127">
        <f>'SO-05 - Zděný plot babybo...'!J34</f>
        <v>0</v>
      </c>
      <c r="AX58" s="127">
        <f>'SO-05 - Zděný plot babybo...'!J35</f>
        <v>0</v>
      </c>
      <c r="AY58" s="127">
        <f>'SO-05 - Zděný plot babybo...'!J36</f>
        <v>0</v>
      </c>
      <c r="AZ58" s="127">
        <f>'SO-05 - Zděný plot babybo...'!F33</f>
        <v>0</v>
      </c>
      <c r="BA58" s="127">
        <f>'SO-05 - Zděný plot babybo...'!F34</f>
        <v>0</v>
      </c>
      <c r="BB58" s="127">
        <f>'SO-05 - Zděný plot babybo...'!F35</f>
        <v>0</v>
      </c>
      <c r="BC58" s="127">
        <f>'SO-05 - Zděný plot babybo...'!F36</f>
        <v>0</v>
      </c>
      <c r="BD58" s="129">
        <f>'SO-05 - Zděný plot babybo...'!F37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OzXcXi8rQGLMdKJP+SukUtHs29btvezjtAJEv2NF9PvIgJNdVK8aC5bjgQn8+DW+OQsTUe54bRS3q0PVXp9VeQ==" hashValue="nqftxM1HiM8Wedze+Bl1+bwcyn4Vku1YCxrJD3Jq0rjQARRswTrBCVzZjFD1ZDjvrAShpFnRmxco8FAUP9P+sQ==" algorithmName="SHA-512" password="FC2B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VRN - Vedlejší rozpočtové...'!C2" display="/"/>
    <hyperlink ref="A56" location="'SO-04 - Oplocení plot. dí...'!C2" display="/"/>
    <hyperlink ref="A57" location="'SO-04_OT - Oprava poškoze...'!C2" display="/"/>
    <hyperlink ref="A58" location="'SO-05 - Zděný plot babyb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Oplocení areálu KKN Cheb - SO-04, SO-05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25. 4. 2025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ROUND((SUM(BE83:BE103)),  2)</f>
        <v>0</v>
      </c>
      <c r="G33" s="40"/>
      <c r="H33" s="40"/>
      <c r="I33" s="150">
        <v>0.20999999999999999</v>
      </c>
      <c r="J33" s="149">
        <f>ROUND(((SUM(BE83:BE103))*I33),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ROUND((SUM(BF83:BF103)),  2)</f>
        <v>0</v>
      </c>
      <c r="G34" s="40"/>
      <c r="H34" s="40"/>
      <c r="I34" s="150">
        <v>0.12</v>
      </c>
      <c r="J34" s="149">
        <f>ROUND(((SUM(BF83:BF103))*I34),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ROUND((SUM(BH83:BH103)),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Oplocení areálu KKN Cheb - SO-04, SO-05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Cheb</v>
      </c>
      <c r="G52" s="42"/>
      <c r="H52" s="42"/>
      <c r="I52" s="34" t="s">
        <v>23</v>
      </c>
      <c r="J52" s="74" t="str">
        <f>IF(J12="","",J12)</f>
        <v>25. 4. 2025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Karlovarská krajská nemocnice a.s., Nemocnice Cheb</v>
      </c>
      <c r="G54" s="42"/>
      <c r="H54" s="42"/>
      <c r="I54" s="34" t="s">
        <v>31</v>
      </c>
      <c r="J54" s="38" t="str">
        <f>E21</f>
        <v>PK Beránek &amp; Hradil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J90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Oplocení areálu KKN Cheb - SO-04, SO-05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Cheb</v>
      </c>
      <c r="G77" s="42"/>
      <c r="H77" s="42"/>
      <c r="I77" s="34" t="s">
        <v>23</v>
      </c>
      <c r="J77" s="74" t="str">
        <f>IF(J12="","",J12)</f>
        <v>25. 4. 2025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Karlovarská krajská nemocnice a.s., Nemocnice Cheb</v>
      </c>
      <c r="G79" s="42"/>
      <c r="H79" s="42"/>
      <c r="I79" s="34" t="s">
        <v>31</v>
      </c>
      <c r="J79" s="38" t="str">
        <f>E21</f>
        <v>PK Beránek &amp; Hradil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104</v>
      </c>
      <c r="D82" s="182" t="s">
        <v>58</v>
      </c>
      <c r="E82" s="182" t="s">
        <v>54</v>
      </c>
      <c r="F82" s="182" t="s">
        <v>55</v>
      </c>
      <c r="G82" s="182" t="s">
        <v>105</v>
      </c>
      <c r="H82" s="182" t="s">
        <v>106</v>
      </c>
      <c r="I82" s="182" t="s">
        <v>107</v>
      </c>
      <c r="J82" s="182" t="s">
        <v>98</v>
      </c>
      <c r="K82" s="183" t="s">
        <v>108</v>
      </c>
      <c r="L82" s="184"/>
      <c r="M82" s="94" t="s">
        <v>19</v>
      </c>
      <c r="N82" s="95" t="s">
        <v>43</v>
      </c>
      <c r="O82" s="95" t="s">
        <v>109</v>
      </c>
      <c r="P82" s="95" t="s">
        <v>110</v>
      </c>
      <c r="Q82" s="95" t="s">
        <v>111</v>
      </c>
      <c r="R82" s="95" t="s">
        <v>112</v>
      </c>
      <c r="S82" s="95" t="s">
        <v>113</v>
      </c>
      <c r="T82" s="96" t="s">
        <v>114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99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72</v>
      </c>
      <c r="E84" s="193" t="s">
        <v>78</v>
      </c>
      <c r="F84" s="193" t="s">
        <v>79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P85+P90+P99</f>
        <v>0</v>
      </c>
      <c r="Q84" s="198"/>
      <c r="R84" s="199">
        <f>R85+R90+R99</f>
        <v>0</v>
      </c>
      <c r="S84" s="198"/>
      <c r="T84" s="200">
        <f>T85+T90+T99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116</v>
      </c>
      <c r="AT84" s="202" t="s">
        <v>72</v>
      </c>
      <c r="AU84" s="202" t="s">
        <v>73</v>
      </c>
      <c r="AY84" s="201" t="s">
        <v>117</v>
      </c>
      <c r="BK84" s="203">
        <f>BK85+BK90+BK99</f>
        <v>0</v>
      </c>
    </row>
    <row r="85" s="12" customFormat="1" ht="22.8" customHeight="1">
      <c r="A85" s="12"/>
      <c r="B85" s="190"/>
      <c r="C85" s="191"/>
      <c r="D85" s="192" t="s">
        <v>72</v>
      </c>
      <c r="E85" s="204" t="s">
        <v>118</v>
      </c>
      <c r="F85" s="204" t="s">
        <v>119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SUM(P86:P89)</f>
        <v>0</v>
      </c>
      <c r="Q85" s="198"/>
      <c r="R85" s="199">
        <f>SUM(R86:R89)</f>
        <v>0</v>
      </c>
      <c r="S85" s="198"/>
      <c r="T85" s="200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116</v>
      </c>
      <c r="AT85" s="202" t="s">
        <v>72</v>
      </c>
      <c r="AU85" s="202" t="s">
        <v>81</v>
      </c>
      <c r="AY85" s="201" t="s">
        <v>117</v>
      </c>
      <c r="BK85" s="203">
        <f>SUM(BK86:BK89)</f>
        <v>0</v>
      </c>
    </row>
    <row r="86" s="2" customFormat="1" ht="16.5" customHeight="1">
      <c r="A86" s="40"/>
      <c r="B86" s="41"/>
      <c r="C86" s="206" t="s">
        <v>81</v>
      </c>
      <c r="D86" s="206" t="s">
        <v>120</v>
      </c>
      <c r="E86" s="207" t="s">
        <v>121</v>
      </c>
      <c r="F86" s="208" t="s">
        <v>119</v>
      </c>
      <c r="G86" s="209" t="s">
        <v>122</v>
      </c>
      <c r="H86" s="210">
        <v>1</v>
      </c>
      <c r="I86" s="211"/>
      <c r="J86" s="212">
        <f>ROUND(I86*H86,2)</f>
        <v>0</v>
      </c>
      <c r="K86" s="208" t="s">
        <v>123</v>
      </c>
      <c r="L86" s="46"/>
      <c r="M86" s="213" t="s">
        <v>19</v>
      </c>
      <c r="N86" s="214" t="s">
        <v>44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124</v>
      </c>
      <c r="AT86" s="217" t="s">
        <v>120</v>
      </c>
      <c r="AU86" s="217" t="s">
        <v>83</v>
      </c>
      <c r="AY86" s="19" t="s">
        <v>117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81</v>
      </c>
      <c r="BK86" s="218">
        <f>ROUND(I86*H86,2)</f>
        <v>0</v>
      </c>
      <c r="BL86" s="19" t="s">
        <v>124</v>
      </c>
      <c r="BM86" s="217" t="s">
        <v>125</v>
      </c>
    </row>
    <row r="87" s="2" customFormat="1">
      <c r="A87" s="40"/>
      <c r="B87" s="41"/>
      <c r="C87" s="42"/>
      <c r="D87" s="219" t="s">
        <v>126</v>
      </c>
      <c r="E87" s="42"/>
      <c r="F87" s="220" t="s">
        <v>119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126</v>
      </c>
      <c r="AU87" s="19" t="s">
        <v>83</v>
      </c>
    </row>
    <row r="88" s="2" customFormat="1">
      <c r="A88" s="40"/>
      <c r="B88" s="41"/>
      <c r="C88" s="42"/>
      <c r="D88" s="224" t="s">
        <v>127</v>
      </c>
      <c r="E88" s="42"/>
      <c r="F88" s="225" t="s">
        <v>128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127</v>
      </c>
      <c r="AU88" s="19" t="s">
        <v>83</v>
      </c>
    </row>
    <row r="89" s="2" customFormat="1">
      <c r="A89" s="40"/>
      <c r="B89" s="41"/>
      <c r="C89" s="42"/>
      <c r="D89" s="219" t="s">
        <v>129</v>
      </c>
      <c r="E89" s="42"/>
      <c r="F89" s="226" t="s">
        <v>130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129</v>
      </c>
      <c r="AU89" s="19" t="s">
        <v>83</v>
      </c>
    </row>
    <row r="90" s="12" customFormat="1" ht="22.8" customHeight="1">
      <c r="A90" s="12"/>
      <c r="B90" s="190"/>
      <c r="C90" s="191"/>
      <c r="D90" s="192" t="s">
        <v>72</v>
      </c>
      <c r="E90" s="204" t="s">
        <v>131</v>
      </c>
      <c r="F90" s="204" t="s">
        <v>132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SUM(P91:P98)</f>
        <v>0</v>
      </c>
      <c r="Q90" s="198"/>
      <c r="R90" s="199">
        <f>SUM(R91:R98)</f>
        <v>0</v>
      </c>
      <c r="S90" s="198"/>
      <c r="T90" s="200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116</v>
      </c>
      <c r="AT90" s="202" t="s">
        <v>72</v>
      </c>
      <c r="AU90" s="202" t="s">
        <v>81</v>
      </c>
      <c r="AY90" s="201" t="s">
        <v>117</v>
      </c>
      <c r="BK90" s="203">
        <f>SUM(BK91:BK98)</f>
        <v>0</v>
      </c>
    </row>
    <row r="91" s="2" customFormat="1" ht="16.5" customHeight="1">
      <c r="A91" s="40"/>
      <c r="B91" s="41"/>
      <c r="C91" s="206" t="s">
        <v>83</v>
      </c>
      <c r="D91" s="206" t="s">
        <v>120</v>
      </c>
      <c r="E91" s="207" t="s">
        <v>133</v>
      </c>
      <c r="F91" s="208" t="s">
        <v>132</v>
      </c>
      <c r="G91" s="209" t="s">
        <v>122</v>
      </c>
      <c r="H91" s="210">
        <v>1</v>
      </c>
      <c r="I91" s="211"/>
      <c r="J91" s="212">
        <f>ROUND(I91*H91,2)</f>
        <v>0</v>
      </c>
      <c r="K91" s="208" t="s">
        <v>123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124</v>
      </c>
      <c r="AT91" s="217" t="s">
        <v>120</v>
      </c>
      <c r="AU91" s="217" t="s">
        <v>83</v>
      </c>
      <c r="AY91" s="19" t="s">
        <v>117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124</v>
      </c>
      <c r="BM91" s="217" t="s">
        <v>134</v>
      </c>
    </row>
    <row r="92" s="2" customFormat="1">
      <c r="A92" s="40"/>
      <c r="B92" s="41"/>
      <c r="C92" s="42"/>
      <c r="D92" s="219" t="s">
        <v>126</v>
      </c>
      <c r="E92" s="42"/>
      <c r="F92" s="220" t="s">
        <v>132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126</v>
      </c>
      <c r="AU92" s="19" t="s">
        <v>83</v>
      </c>
    </row>
    <row r="93" s="2" customFormat="1">
      <c r="A93" s="40"/>
      <c r="B93" s="41"/>
      <c r="C93" s="42"/>
      <c r="D93" s="224" t="s">
        <v>127</v>
      </c>
      <c r="E93" s="42"/>
      <c r="F93" s="225" t="s">
        <v>135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127</v>
      </c>
      <c r="AU93" s="19" t="s">
        <v>83</v>
      </c>
    </row>
    <row r="94" s="2" customFormat="1">
      <c r="A94" s="40"/>
      <c r="B94" s="41"/>
      <c r="C94" s="42"/>
      <c r="D94" s="219" t="s">
        <v>129</v>
      </c>
      <c r="E94" s="42"/>
      <c r="F94" s="226" t="s">
        <v>136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129</v>
      </c>
      <c r="AU94" s="19" t="s">
        <v>83</v>
      </c>
    </row>
    <row r="95" s="2" customFormat="1" ht="16.5" customHeight="1">
      <c r="A95" s="40"/>
      <c r="B95" s="41"/>
      <c r="C95" s="206" t="s">
        <v>137</v>
      </c>
      <c r="D95" s="206" t="s">
        <v>120</v>
      </c>
      <c r="E95" s="207" t="s">
        <v>138</v>
      </c>
      <c r="F95" s="208" t="s">
        <v>139</v>
      </c>
      <c r="G95" s="209" t="s">
        <v>140</v>
      </c>
      <c r="H95" s="210">
        <v>1</v>
      </c>
      <c r="I95" s="211"/>
      <c r="J95" s="212">
        <f>ROUND(I95*H95,2)</f>
        <v>0</v>
      </c>
      <c r="K95" s="208" t="s">
        <v>123</v>
      </c>
      <c r="L95" s="46"/>
      <c r="M95" s="213" t="s">
        <v>19</v>
      </c>
      <c r="N95" s="214" t="s">
        <v>44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124</v>
      </c>
      <c r="AT95" s="217" t="s">
        <v>120</v>
      </c>
      <c r="AU95" s="217" t="s">
        <v>83</v>
      </c>
      <c r="AY95" s="19" t="s">
        <v>117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124</v>
      </c>
      <c r="BM95" s="217" t="s">
        <v>141</v>
      </c>
    </row>
    <row r="96" s="2" customFormat="1">
      <c r="A96" s="40"/>
      <c r="B96" s="41"/>
      <c r="C96" s="42"/>
      <c r="D96" s="219" t="s">
        <v>126</v>
      </c>
      <c r="E96" s="42"/>
      <c r="F96" s="220" t="s">
        <v>139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126</v>
      </c>
      <c r="AU96" s="19" t="s">
        <v>83</v>
      </c>
    </row>
    <row r="97" s="2" customFormat="1">
      <c r="A97" s="40"/>
      <c r="B97" s="41"/>
      <c r="C97" s="42"/>
      <c r="D97" s="224" t="s">
        <v>127</v>
      </c>
      <c r="E97" s="42"/>
      <c r="F97" s="225" t="s">
        <v>142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127</v>
      </c>
      <c r="AU97" s="19" t="s">
        <v>83</v>
      </c>
    </row>
    <row r="98" s="13" customFormat="1">
      <c r="A98" s="13"/>
      <c r="B98" s="227"/>
      <c r="C98" s="228"/>
      <c r="D98" s="219" t="s">
        <v>143</v>
      </c>
      <c r="E98" s="229" t="s">
        <v>19</v>
      </c>
      <c r="F98" s="230" t="s">
        <v>144</v>
      </c>
      <c r="G98" s="228"/>
      <c r="H98" s="231">
        <v>1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143</v>
      </c>
      <c r="AU98" s="237" t="s">
        <v>83</v>
      </c>
      <c r="AV98" s="13" t="s">
        <v>83</v>
      </c>
      <c r="AW98" s="13" t="s">
        <v>33</v>
      </c>
      <c r="AX98" s="13" t="s">
        <v>81</v>
      </c>
      <c r="AY98" s="237" t="s">
        <v>117</v>
      </c>
    </row>
    <row r="99" s="12" customFormat="1" ht="22.8" customHeight="1">
      <c r="A99" s="12"/>
      <c r="B99" s="190"/>
      <c r="C99" s="191"/>
      <c r="D99" s="192" t="s">
        <v>72</v>
      </c>
      <c r="E99" s="204" t="s">
        <v>145</v>
      </c>
      <c r="F99" s="204" t="s">
        <v>146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SUM(P100:P103)</f>
        <v>0</v>
      </c>
      <c r="Q99" s="198"/>
      <c r="R99" s="199">
        <f>SUM(R100:R103)</f>
        <v>0</v>
      </c>
      <c r="S99" s="198"/>
      <c r="T99" s="200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116</v>
      </c>
      <c r="AT99" s="202" t="s">
        <v>72</v>
      </c>
      <c r="AU99" s="202" t="s">
        <v>81</v>
      </c>
      <c r="AY99" s="201" t="s">
        <v>117</v>
      </c>
      <c r="BK99" s="203">
        <f>SUM(BK100:BK103)</f>
        <v>0</v>
      </c>
    </row>
    <row r="100" s="2" customFormat="1" ht="16.5" customHeight="1">
      <c r="A100" s="40"/>
      <c r="B100" s="41"/>
      <c r="C100" s="206" t="s">
        <v>147</v>
      </c>
      <c r="D100" s="206" t="s">
        <v>120</v>
      </c>
      <c r="E100" s="207" t="s">
        <v>148</v>
      </c>
      <c r="F100" s="208" t="s">
        <v>146</v>
      </c>
      <c r="G100" s="209" t="s">
        <v>122</v>
      </c>
      <c r="H100" s="210">
        <v>1</v>
      </c>
      <c r="I100" s="211"/>
      <c r="J100" s="212">
        <f>ROUND(I100*H100,2)</f>
        <v>0</v>
      </c>
      <c r="K100" s="208" t="s">
        <v>123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124</v>
      </c>
      <c r="AT100" s="217" t="s">
        <v>120</v>
      </c>
      <c r="AU100" s="217" t="s">
        <v>83</v>
      </c>
      <c r="AY100" s="19" t="s">
        <v>117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124</v>
      </c>
      <c r="BM100" s="217" t="s">
        <v>149</v>
      </c>
    </row>
    <row r="101" s="2" customFormat="1">
      <c r="A101" s="40"/>
      <c r="B101" s="41"/>
      <c r="C101" s="42"/>
      <c r="D101" s="219" t="s">
        <v>126</v>
      </c>
      <c r="E101" s="42"/>
      <c r="F101" s="220" t="s">
        <v>146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126</v>
      </c>
      <c r="AU101" s="19" t="s">
        <v>83</v>
      </c>
    </row>
    <row r="102" s="2" customFormat="1">
      <c r="A102" s="40"/>
      <c r="B102" s="41"/>
      <c r="C102" s="42"/>
      <c r="D102" s="224" t="s">
        <v>127</v>
      </c>
      <c r="E102" s="42"/>
      <c r="F102" s="225" t="s">
        <v>150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127</v>
      </c>
      <c r="AU102" s="19" t="s">
        <v>83</v>
      </c>
    </row>
    <row r="103" s="2" customFormat="1">
      <c r="A103" s="40"/>
      <c r="B103" s="41"/>
      <c r="C103" s="42"/>
      <c r="D103" s="219" t="s">
        <v>129</v>
      </c>
      <c r="E103" s="42"/>
      <c r="F103" s="226" t="s">
        <v>151</v>
      </c>
      <c r="G103" s="42"/>
      <c r="H103" s="42"/>
      <c r="I103" s="221"/>
      <c r="J103" s="42"/>
      <c r="K103" s="42"/>
      <c r="L103" s="46"/>
      <c r="M103" s="238"/>
      <c r="N103" s="239"/>
      <c r="O103" s="240"/>
      <c r="P103" s="240"/>
      <c r="Q103" s="240"/>
      <c r="R103" s="240"/>
      <c r="S103" s="240"/>
      <c r="T103" s="241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129</v>
      </c>
      <c r="AU103" s="19" t="s">
        <v>83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HEhn07lsVVfu8vUJG6686k7NNP/+RFO23U4sTUBzXfbAzyBd+K5zfbEpOrgEkVCwwLuzMSWHrC+fL43YqXS5XA==" hashValue="mPX6iftdZVrIarwN/Hya5PYz4VKxiPW/CaUr+Yqo9WfjbG5928FkrPHiCAw/Pfvscgrsvodf92lLYvjZBULq8Q==" algorithmName="SHA-512" password="FC2B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010001000"/>
    <hyperlink ref="F93" r:id="rId2" display="https://podminky.urs.cz/item/CS_URS_2024_01/030001000"/>
    <hyperlink ref="F97" r:id="rId3" display="https://podminky.urs.cz/item/CS_URS_2024_01/031303000"/>
    <hyperlink ref="F102" r:id="rId4" display="https://podminky.urs.cz/item/CS_URS_2024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Oplocení areálu KKN Cheb - SO-04, SO-05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25. 4. 2025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ROUND((SUM(BE86:BE335)),  2)</f>
        <v>0</v>
      </c>
      <c r="G33" s="40"/>
      <c r="H33" s="40"/>
      <c r="I33" s="150">
        <v>0.20999999999999999</v>
      </c>
      <c r="J33" s="149">
        <f>ROUND(((SUM(BE86:BE335))*I33),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ROUND((SUM(BF86:BF335)),  2)</f>
        <v>0</v>
      </c>
      <c r="G34" s="40"/>
      <c r="H34" s="40"/>
      <c r="I34" s="150">
        <v>0.12</v>
      </c>
      <c r="J34" s="149">
        <f>ROUND(((SUM(BF86:BF335))*I34),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ROUND((SUM(BG86:BG335)),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ROUND((SUM(BH86:BH335)),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ROUND((SUM(BI86:BI335)),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Oplocení areálu KKN Cheb - SO-04, SO-05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SO-04 - Oplocení plot. dílce a podhrab. desky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Cheb</v>
      </c>
      <c r="G52" s="42"/>
      <c r="H52" s="42"/>
      <c r="I52" s="34" t="s">
        <v>23</v>
      </c>
      <c r="J52" s="74" t="str">
        <f>IF(J12="","",J12)</f>
        <v>25. 4. 2025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Karlovarská krajská nemocnice a.s., Nemocnice Cheb</v>
      </c>
      <c r="G54" s="42"/>
      <c r="H54" s="42"/>
      <c r="I54" s="34" t="s">
        <v>31</v>
      </c>
      <c r="J54" s="38" t="str">
        <f>E21</f>
        <v>PK Beránek &amp; Hradil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153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154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155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156</v>
      </c>
      <c r="E63" s="176"/>
      <c r="F63" s="176"/>
      <c r="G63" s="176"/>
      <c r="H63" s="176"/>
      <c r="I63" s="176"/>
      <c r="J63" s="177">
        <f>J230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157</v>
      </c>
      <c r="E64" s="176"/>
      <c r="F64" s="176"/>
      <c r="G64" s="176"/>
      <c r="H64" s="176"/>
      <c r="I64" s="176"/>
      <c r="J64" s="177">
        <f>J289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158</v>
      </c>
      <c r="E65" s="176"/>
      <c r="F65" s="176"/>
      <c r="G65" s="176"/>
      <c r="H65" s="176"/>
      <c r="I65" s="176"/>
      <c r="J65" s="177">
        <f>J322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159</v>
      </c>
      <c r="E66" s="170"/>
      <c r="F66" s="170"/>
      <c r="G66" s="170"/>
      <c r="H66" s="170"/>
      <c r="I66" s="170"/>
      <c r="J66" s="171">
        <f>J329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Oplocení areálu KKN Cheb - SO-04, SO-05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SO-04 - Oplocení plot. dílce a podhrab. desky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Cheb</v>
      </c>
      <c r="G80" s="42"/>
      <c r="H80" s="42"/>
      <c r="I80" s="34" t="s">
        <v>23</v>
      </c>
      <c r="J80" s="74" t="str">
        <f>IF(J12="","",J12)</f>
        <v>25. 4. 2025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Karlovarská krajská nemocnice a.s., Nemocnice Cheb</v>
      </c>
      <c r="G82" s="42"/>
      <c r="H82" s="42"/>
      <c r="I82" s="34" t="s">
        <v>31</v>
      </c>
      <c r="J82" s="38" t="str">
        <f>E21</f>
        <v>PK Beránek &amp; Hradil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Jakub Vilingr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104</v>
      </c>
      <c r="D85" s="182" t="s">
        <v>58</v>
      </c>
      <c r="E85" s="182" t="s">
        <v>54</v>
      </c>
      <c r="F85" s="182" t="s">
        <v>55</v>
      </c>
      <c r="G85" s="182" t="s">
        <v>105</v>
      </c>
      <c r="H85" s="182" t="s">
        <v>106</v>
      </c>
      <c r="I85" s="182" t="s">
        <v>107</v>
      </c>
      <c r="J85" s="182" t="s">
        <v>98</v>
      </c>
      <c r="K85" s="183" t="s">
        <v>108</v>
      </c>
      <c r="L85" s="184"/>
      <c r="M85" s="94" t="s">
        <v>19</v>
      </c>
      <c r="N85" s="95" t="s">
        <v>43</v>
      </c>
      <c r="O85" s="95" t="s">
        <v>109</v>
      </c>
      <c r="P85" s="95" t="s">
        <v>110</v>
      </c>
      <c r="Q85" s="95" t="s">
        <v>111</v>
      </c>
      <c r="R85" s="95" t="s">
        <v>112</v>
      </c>
      <c r="S85" s="95" t="s">
        <v>113</v>
      </c>
      <c r="T85" s="96" t="s">
        <v>114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115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P87+P329</f>
        <v>0</v>
      </c>
      <c r="Q86" s="98"/>
      <c r="R86" s="187">
        <f>R87+R329</f>
        <v>19.84307995</v>
      </c>
      <c r="S86" s="98"/>
      <c r="T86" s="188">
        <f>T87+T329</f>
        <v>1.8319999999999999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99</v>
      </c>
      <c r="BK86" s="189">
        <f>BK87+BK329</f>
        <v>0</v>
      </c>
    </row>
    <row r="87" s="12" customFormat="1" ht="25.92" customHeight="1">
      <c r="A87" s="12"/>
      <c r="B87" s="190"/>
      <c r="C87" s="191"/>
      <c r="D87" s="192" t="s">
        <v>72</v>
      </c>
      <c r="E87" s="193" t="s">
        <v>160</v>
      </c>
      <c r="F87" s="193" t="s">
        <v>161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P88+P122+P230+P289+P322</f>
        <v>0</v>
      </c>
      <c r="Q87" s="198"/>
      <c r="R87" s="199">
        <f>R88+R122+R230+R289+R322</f>
        <v>19.84307995</v>
      </c>
      <c r="S87" s="198"/>
      <c r="T87" s="200">
        <f>T88+T122+T230+T289+T322</f>
        <v>1.8319999999999999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81</v>
      </c>
      <c r="AT87" s="202" t="s">
        <v>72</v>
      </c>
      <c r="AU87" s="202" t="s">
        <v>73</v>
      </c>
      <c r="AY87" s="201" t="s">
        <v>117</v>
      </c>
      <c r="BK87" s="203">
        <f>BK88+BK122+BK230+BK289+BK322</f>
        <v>0</v>
      </c>
    </row>
    <row r="88" s="12" customFormat="1" ht="22.8" customHeight="1">
      <c r="A88" s="12"/>
      <c r="B88" s="190"/>
      <c r="C88" s="191"/>
      <c r="D88" s="192" t="s">
        <v>72</v>
      </c>
      <c r="E88" s="204" t="s">
        <v>83</v>
      </c>
      <c r="F88" s="204" t="s">
        <v>162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SUM(P89:P121)</f>
        <v>0</v>
      </c>
      <c r="Q88" s="198"/>
      <c r="R88" s="199">
        <f>SUM(R89:R121)</f>
        <v>15.970270599999999</v>
      </c>
      <c r="S88" s="198"/>
      <c r="T88" s="200">
        <f>SUM(T89:T121)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81</v>
      </c>
      <c r="AT88" s="202" t="s">
        <v>72</v>
      </c>
      <c r="AU88" s="202" t="s">
        <v>81</v>
      </c>
      <c r="AY88" s="201" t="s">
        <v>117</v>
      </c>
      <c r="BK88" s="203">
        <f>SUM(BK89:BK121)</f>
        <v>0</v>
      </c>
    </row>
    <row r="89" s="2" customFormat="1" ht="33" customHeight="1">
      <c r="A89" s="40"/>
      <c r="B89" s="41"/>
      <c r="C89" s="206" t="s">
        <v>81</v>
      </c>
      <c r="D89" s="206" t="s">
        <v>120</v>
      </c>
      <c r="E89" s="207" t="s">
        <v>163</v>
      </c>
      <c r="F89" s="208" t="s">
        <v>164</v>
      </c>
      <c r="G89" s="209" t="s">
        <v>165</v>
      </c>
      <c r="H89" s="210">
        <v>24.375</v>
      </c>
      <c r="I89" s="211"/>
      <c r="J89" s="212">
        <f>ROUND(I89*H89,2)</f>
        <v>0</v>
      </c>
      <c r="K89" s="208" t="s">
        <v>166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0.61207999999999996</v>
      </c>
      <c r="R89" s="215">
        <f>Q89*H89</f>
        <v>14.919449999999999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147</v>
      </c>
      <c r="AT89" s="217" t="s">
        <v>120</v>
      </c>
      <c r="AU89" s="217" t="s">
        <v>83</v>
      </c>
      <c r="AY89" s="19" t="s">
        <v>117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147</v>
      </c>
      <c r="BM89" s="217" t="s">
        <v>167</v>
      </c>
    </row>
    <row r="90" s="2" customFormat="1">
      <c r="A90" s="40"/>
      <c r="B90" s="41"/>
      <c r="C90" s="42"/>
      <c r="D90" s="219" t="s">
        <v>126</v>
      </c>
      <c r="E90" s="42"/>
      <c r="F90" s="220" t="s">
        <v>168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126</v>
      </c>
      <c r="AU90" s="19" t="s">
        <v>83</v>
      </c>
    </row>
    <row r="91" s="2" customFormat="1">
      <c r="A91" s="40"/>
      <c r="B91" s="41"/>
      <c r="C91" s="42"/>
      <c r="D91" s="224" t="s">
        <v>127</v>
      </c>
      <c r="E91" s="42"/>
      <c r="F91" s="225" t="s">
        <v>169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127</v>
      </c>
      <c r="AU91" s="19" t="s">
        <v>83</v>
      </c>
    </row>
    <row r="92" s="14" customFormat="1">
      <c r="A92" s="14"/>
      <c r="B92" s="242"/>
      <c r="C92" s="243"/>
      <c r="D92" s="219" t="s">
        <v>143</v>
      </c>
      <c r="E92" s="244" t="s">
        <v>19</v>
      </c>
      <c r="F92" s="245" t="s">
        <v>170</v>
      </c>
      <c r="G92" s="243"/>
      <c r="H92" s="244" t="s">
        <v>19</v>
      </c>
      <c r="I92" s="246"/>
      <c r="J92" s="243"/>
      <c r="K92" s="243"/>
      <c r="L92" s="247"/>
      <c r="M92" s="248"/>
      <c r="N92" s="249"/>
      <c r="O92" s="249"/>
      <c r="P92" s="249"/>
      <c r="Q92" s="249"/>
      <c r="R92" s="249"/>
      <c r="S92" s="249"/>
      <c r="T92" s="25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1" t="s">
        <v>143</v>
      </c>
      <c r="AU92" s="251" t="s">
        <v>83</v>
      </c>
      <c r="AV92" s="14" t="s">
        <v>81</v>
      </c>
      <c r="AW92" s="14" t="s">
        <v>33</v>
      </c>
      <c r="AX92" s="14" t="s">
        <v>73</v>
      </c>
      <c r="AY92" s="251" t="s">
        <v>117</v>
      </c>
    </row>
    <row r="93" s="13" customFormat="1">
      <c r="A93" s="13"/>
      <c r="B93" s="227"/>
      <c r="C93" s="228"/>
      <c r="D93" s="219" t="s">
        <v>143</v>
      </c>
      <c r="E93" s="229" t="s">
        <v>19</v>
      </c>
      <c r="F93" s="230" t="s">
        <v>171</v>
      </c>
      <c r="G93" s="228"/>
      <c r="H93" s="231">
        <v>5.625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143</v>
      </c>
      <c r="AU93" s="237" t="s">
        <v>83</v>
      </c>
      <c r="AV93" s="13" t="s">
        <v>83</v>
      </c>
      <c r="AW93" s="13" t="s">
        <v>33</v>
      </c>
      <c r="AX93" s="13" t="s">
        <v>73</v>
      </c>
      <c r="AY93" s="237" t="s">
        <v>117</v>
      </c>
    </row>
    <row r="94" s="14" customFormat="1">
      <c r="A94" s="14"/>
      <c r="B94" s="242"/>
      <c r="C94" s="243"/>
      <c r="D94" s="219" t="s">
        <v>143</v>
      </c>
      <c r="E94" s="244" t="s">
        <v>19</v>
      </c>
      <c r="F94" s="245" t="s">
        <v>172</v>
      </c>
      <c r="G94" s="243"/>
      <c r="H94" s="244" t="s">
        <v>19</v>
      </c>
      <c r="I94" s="246"/>
      <c r="J94" s="243"/>
      <c r="K94" s="243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143</v>
      </c>
      <c r="AU94" s="251" t="s">
        <v>83</v>
      </c>
      <c r="AV94" s="14" t="s">
        <v>81</v>
      </c>
      <c r="AW94" s="14" t="s">
        <v>33</v>
      </c>
      <c r="AX94" s="14" t="s">
        <v>73</v>
      </c>
      <c r="AY94" s="251" t="s">
        <v>117</v>
      </c>
    </row>
    <row r="95" s="13" customFormat="1">
      <c r="A95" s="13"/>
      <c r="B95" s="227"/>
      <c r="C95" s="228"/>
      <c r="D95" s="219" t="s">
        <v>143</v>
      </c>
      <c r="E95" s="229" t="s">
        <v>19</v>
      </c>
      <c r="F95" s="230" t="s">
        <v>173</v>
      </c>
      <c r="G95" s="228"/>
      <c r="H95" s="231">
        <v>18.75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143</v>
      </c>
      <c r="AU95" s="237" t="s">
        <v>83</v>
      </c>
      <c r="AV95" s="13" t="s">
        <v>83</v>
      </c>
      <c r="AW95" s="13" t="s">
        <v>33</v>
      </c>
      <c r="AX95" s="13" t="s">
        <v>73</v>
      </c>
      <c r="AY95" s="237" t="s">
        <v>117</v>
      </c>
    </row>
    <row r="96" s="15" customFormat="1">
      <c r="A96" s="15"/>
      <c r="B96" s="252"/>
      <c r="C96" s="253"/>
      <c r="D96" s="219" t="s">
        <v>143</v>
      </c>
      <c r="E96" s="254" t="s">
        <v>19</v>
      </c>
      <c r="F96" s="255" t="s">
        <v>174</v>
      </c>
      <c r="G96" s="253"/>
      <c r="H96" s="256">
        <v>24.375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2" t="s">
        <v>143</v>
      </c>
      <c r="AU96" s="262" t="s">
        <v>83</v>
      </c>
      <c r="AV96" s="15" t="s">
        <v>147</v>
      </c>
      <c r="AW96" s="15" t="s">
        <v>33</v>
      </c>
      <c r="AX96" s="15" t="s">
        <v>81</v>
      </c>
      <c r="AY96" s="262" t="s">
        <v>117</v>
      </c>
    </row>
    <row r="97" s="2" customFormat="1" ht="37.8" customHeight="1">
      <c r="A97" s="40"/>
      <c r="B97" s="41"/>
      <c r="C97" s="263" t="s">
        <v>83</v>
      </c>
      <c r="D97" s="263" t="s">
        <v>175</v>
      </c>
      <c r="E97" s="264" t="s">
        <v>176</v>
      </c>
      <c r="F97" s="265" t="s">
        <v>177</v>
      </c>
      <c r="G97" s="266" t="s">
        <v>178</v>
      </c>
      <c r="H97" s="267">
        <v>12</v>
      </c>
      <c r="I97" s="268"/>
      <c r="J97" s="269">
        <f>ROUND(I97*H97,2)</f>
        <v>0</v>
      </c>
      <c r="K97" s="265" t="s">
        <v>166</v>
      </c>
      <c r="L97" s="270"/>
      <c r="M97" s="271" t="s">
        <v>19</v>
      </c>
      <c r="N97" s="272" t="s">
        <v>44</v>
      </c>
      <c r="O97" s="86"/>
      <c r="P97" s="215">
        <f>O97*H97</f>
        <v>0</v>
      </c>
      <c r="Q97" s="215">
        <v>0.070000000000000007</v>
      </c>
      <c r="R97" s="215">
        <f>Q97*H97</f>
        <v>0.84000000000000008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179</v>
      </c>
      <c r="AT97" s="217" t="s">
        <v>175</v>
      </c>
      <c r="AU97" s="217" t="s">
        <v>83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147</v>
      </c>
      <c r="BM97" s="217" t="s">
        <v>180</v>
      </c>
    </row>
    <row r="98" s="2" customFormat="1">
      <c r="A98" s="40"/>
      <c r="B98" s="41"/>
      <c r="C98" s="42"/>
      <c r="D98" s="219" t="s">
        <v>126</v>
      </c>
      <c r="E98" s="42"/>
      <c r="F98" s="220" t="s">
        <v>177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83</v>
      </c>
    </row>
    <row r="99" s="2" customFormat="1">
      <c r="A99" s="40"/>
      <c r="B99" s="41"/>
      <c r="C99" s="42"/>
      <c r="D99" s="219" t="s">
        <v>129</v>
      </c>
      <c r="E99" s="42"/>
      <c r="F99" s="226" t="s">
        <v>181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129</v>
      </c>
      <c r="AU99" s="19" t="s">
        <v>83</v>
      </c>
    </row>
    <row r="100" s="14" customFormat="1">
      <c r="A100" s="14"/>
      <c r="B100" s="242"/>
      <c r="C100" s="243"/>
      <c r="D100" s="219" t="s">
        <v>143</v>
      </c>
      <c r="E100" s="244" t="s">
        <v>19</v>
      </c>
      <c r="F100" s="245" t="s">
        <v>182</v>
      </c>
      <c r="G100" s="243"/>
      <c r="H100" s="244" t="s">
        <v>19</v>
      </c>
      <c r="I100" s="246"/>
      <c r="J100" s="243"/>
      <c r="K100" s="243"/>
      <c r="L100" s="247"/>
      <c r="M100" s="248"/>
      <c r="N100" s="249"/>
      <c r="O100" s="249"/>
      <c r="P100" s="249"/>
      <c r="Q100" s="249"/>
      <c r="R100" s="249"/>
      <c r="S100" s="249"/>
      <c r="T100" s="25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1" t="s">
        <v>143</v>
      </c>
      <c r="AU100" s="251" t="s">
        <v>83</v>
      </c>
      <c r="AV100" s="14" t="s">
        <v>81</v>
      </c>
      <c r="AW100" s="14" t="s">
        <v>33</v>
      </c>
      <c r="AX100" s="14" t="s">
        <v>73</v>
      </c>
      <c r="AY100" s="251" t="s">
        <v>117</v>
      </c>
    </row>
    <row r="101" s="14" customFormat="1">
      <c r="A101" s="14"/>
      <c r="B101" s="242"/>
      <c r="C101" s="243"/>
      <c r="D101" s="219" t="s">
        <v>143</v>
      </c>
      <c r="E101" s="244" t="s">
        <v>19</v>
      </c>
      <c r="F101" s="245" t="s">
        <v>170</v>
      </c>
      <c r="G101" s="243"/>
      <c r="H101" s="244" t="s">
        <v>19</v>
      </c>
      <c r="I101" s="246"/>
      <c r="J101" s="243"/>
      <c r="K101" s="243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143</v>
      </c>
      <c r="AU101" s="251" t="s">
        <v>83</v>
      </c>
      <c r="AV101" s="14" t="s">
        <v>81</v>
      </c>
      <c r="AW101" s="14" t="s">
        <v>33</v>
      </c>
      <c r="AX101" s="14" t="s">
        <v>73</v>
      </c>
      <c r="AY101" s="251" t="s">
        <v>117</v>
      </c>
    </row>
    <row r="102" s="13" customFormat="1">
      <c r="A102" s="13"/>
      <c r="B102" s="227"/>
      <c r="C102" s="228"/>
      <c r="D102" s="219" t="s">
        <v>143</v>
      </c>
      <c r="E102" s="229" t="s">
        <v>19</v>
      </c>
      <c r="F102" s="230" t="s">
        <v>183</v>
      </c>
      <c r="G102" s="228"/>
      <c r="H102" s="231">
        <v>3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143</v>
      </c>
      <c r="AU102" s="237" t="s">
        <v>83</v>
      </c>
      <c r="AV102" s="13" t="s">
        <v>83</v>
      </c>
      <c r="AW102" s="13" t="s">
        <v>33</v>
      </c>
      <c r="AX102" s="13" t="s">
        <v>73</v>
      </c>
      <c r="AY102" s="237" t="s">
        <v>117</v>
      </c>
    </row>
    <row r="103" s="14" customFormat="1">
      <c r="A103" s="14"/>
      <c r="B103" s="242"/>
      <c r="C103" s="243"/>
      <c r="D103" s="219" t="s">
        <v>143</v>
      </c>
      <c r="E103" s="244" t="s">
        <v>19</v>
      </c>
      <c r="F103" s="245" t="s">
        <v>172</v>
      </c>
      <c r="G103" s="243"/>
      <c r="H103" s="244" t="s">
        <v>19</v>
      </c>
      <c r="I103" s="246"/>
      <c r="J103" s="243"/>
      <c r="K103" s="243"/>
      <c r="L103" s="247"/>
      <c r="M103" s="248"/>
      <c r="N103" s="249"/>
      <c r="O103" s="249"/>
      <c r="P103" s="249"/>
      <c r="Q103" s="249"/>
      <c r="R103" s="249"/>
      <c r="S103" s="249"/>
      <c r="T103" s="25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1" t="s">
        <v>143</v>
      </c>
      <c r="AU103" s="251" t="s">
        <v>83</v>
      </c>
      <c r="AV103" s="14" t="s">
        <v>81</v>
      </c>
      <c r="AW103" s="14" t="s">
        <v>33</v>
      </c>
      <c r="AX103" s="14" t="s">
        <v>73</v>
      </c>
      <c r="AY103" s="251" t="s">
        <v>117</v>
      </c>
    </row>
    <row r="104" s="13" customFormat="1">
      <c r="A104" s="13"/>
      <c r="B104" s="227"/>
      <c r="C104" s="228"/>
      <c r="D104" s="219" t="s">
        <v>143</v>
      </c>
      <c r="E104" s="229" t="s">
        <v>19</v>
      </c>
      <c r="F104" s="230" t="s">
        <v>184</v>
      </c>
      <c r="G104" s="228"/>
      <c r="H104" s="231">
        <v>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143</v>
      </c>
      <c r="AU104" s="237" t="s">
        <v>83</v>
      </c>
      <c r="AV104" s="13" t="s">
        <v>83</v>
      </c>
      <c r="AW104" s="13" t="s">
        <v>33</v>
      </c>
      <c r="AX104" s="13" t="s">
        <v>73</v>
      </c>
      <c r="AY104" s="237" t="s">
        <v>117</v>
      </c>
    </row>
    <row r="105" s="15" customFormat="1">
      <c r="A105" s="15"/>
      <c r="B105" s="252"/>
      <c r="C105" s="253"/>
      <c r="D105" s="219" t="s">
        <v>143</v>
      </c>
      <c r="E105" s="254" t="s">
        <v>19</v>
      </c>
      <c r="F105" s="255" t="s">
        <v>174</v>
      </c>
      <c r="G105" s="253"/>
      <c r="H105" s="256">
        <v>12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143</v>
      </c>
      <c r="AU105" s="262" t="s">
        <v>83</v>
      </c>
      <c r="AV105" s="15" t="s">
        <v>147</v>
      </c>
      <c r="AW105" s="15" t="s">
        <v>33</v>
      </c>
      <c r="AX105" s="15" t="s">
        <v>81</v>
      </c>
      <c r="AY105" s="262" t="s">
        <v>117</v>
      </c>
    </row>
    <row r="106" s="2" customFormat="1" ht="24.15" customHeight="1">
      <c r="A106" s="40"/>
      <c r="B106" s="41"/>
      <c r="C106" s="206" t="s">
        <v>137</v>
      </c>
      <c r="D106" s="206" t="s">
        <v>120</v>
      </c>
      <c r="E106" s="207" t="s">
        <v>185</v>
      </c>
      <c r="F106" s="208" t="s">
        <v>186</v>
      </c>
      <c r="G106" s="209" t="s">
        <v>187</v>
      </c>
      <c r="H106" s="210">
        <v>0.19900000000000001</v>
      </c>
      <c r="I106" s="211"/>
      <c r="J106" s="212">
        <f>ROUND(I106*H106,2)</f>
        <v>0</v>
      </c>
      <c r="K106" s="208" t="s">
        <v>166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1.0593999999999999</v>
      </c>
      <c r="R106" s="215">
        <f>Q106*H106</f>
        <v>0.2108206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147</v>
      </c>
      <c r="AT106" s="217" t="s">
        <v>120</v>
      </c>
      <c r="AU106" s="217" t="s">
        <v>83</v>
      </c>
      <c r="AY106" s="19" t="s">
        <v>117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147</v>
      </c>
      <c r="BM106" s="217" t="s">
        <v>188</v>
      </c>
    </row>
    <row r="107" s="2" customFormat="1">
      <c r="A107" s="40"/>
      <c r="B107" s="41"/>
      <c r="C107" s="42"/>
      <c r="D107" s="219" t="s">
        <v>126</v>
      </c>
      <c r="E107" s="42"/>
      <c r="F107" s="220" t="s">
        <v>189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83</v>
      </c>
    </row>
    <row r="108" s="2" customFormat="1">
      <c r="A108" s="40"/>
      <c r="B108" s="41"/>
      <c r="C108" s="42"/>
      <c r="D108" s="224" t="s">
        <v>127</v>
      </c>
      <c r="E108" s="42"/>
      <c r="F108" s="225" t="s">
        <v>190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127</v>
      </c>
      <c r="AU108" s="19" t="s">
        <v>83</v>
      </c>
    </row>
    <row r="109" s="14" customFormat="1">
      <c r="A109" s="14"/>
      <c r="B109" s="242"/>
      <c r="C109" s="243"/>
      <c r="D109" s="219" t="s">
        <v>143</v>
      </c>
      <c r="E109" s="244" t="s">
        <v>19</v>
      </c>
      <c r="F109" s="245" t="s">
        <v>170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143</v>
      </c>
      <c r="AU109" s="251" t="s">
        <v>83</v>
      </c>
      <c r="AV109" s="14" t="s">
        <v>81</v>
      </c>
      <c r="AW109" s="14" t="s">
        <v>33</v>
      </c>
      <c r="AX109" s="14" t="s">
        <v>73</v>
      </c>
      <c r="AY109" s="251" t="s">
        <v>117</v>
      </c>
    </row>
    <row r="110" s="14" customFormat="1">
      <c r="A110" s="14"/>
      <c r="B110" s="242"/>
      <c r="C110" s="243"/>
      <c r="D110" s="219" t="s">
        <v>143</v>
      </c>
      <c r="E110" s="244" t="s">
        <v>19</v>
      </c>
      <c r="F110" s="245" t="s">
        <v>191</v>
      </c>
      <c r="G110" s="243"/>
      <c r="H110" s="244" t="s">
        <v>19</v>
      </c>
      <c r="I110" s="246"/>
      <c r="J110" s="243"/>
      <c r="K110" s="243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143</v>
      </c>
      <c r="AU110" s="251" t="s">
        <v>83</v>
      </c>
      <c r="AV110" s="14" t="s">
        <v>81</v>
      </c>
      <c r="AW110" s="14" t="s">
        <v>33</v>
      </c>
      <c r="AX110" s="14" t="s">
        <v>73</v>
      </c>
      <c r="AY110" s="251" t="s">
        <v>117</v>
      </c>
    </row>
    <row r="111" s="13" customFormat="1">
      <c r="A111" s="13"/>
      <c r="B111" s="227"/>
      <c r="C111" s="228"/>
      <c r="D111" s="219" t="s">
        <v>143</v>
      </c>
      <c r="E111" s="229" t="s">
        <v>19</v>
      </c>
      <c r="F111" s="230" t="s">
        <v>192</v>
      </c>
      <c r="G111" s="228"/>
      <c r="H111" s="231">
        <v>0.0050000000000000001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143</v>
      </c>
      <c r="AU111" s="237" t="s">
        <v>83</v>
      </c>
      <c r="AV111" s="13" t="s">
        <v>83</v>
      </c>
      <c r="AW111" s="13" t="s">
        <v>33</v>
      </c>
      <c r="AX111" s="13" t="s">
        <v>73</v>
      </c>
      <c r="AY111" s="237" t="s">
        <v>117</v>
      </c>
    </row>
    <row r="112" s="13" customFormat="1">
      <c r="A112" s="13"/>
      <c r="B112" s="227"/>
      <c r="C112" s="228"/>
      <c r="D112" s="219" t="s">
        <v>143</v>
      </c>
      <c r="E112" s="229" t="s">
        <v>19</v>
      </c>
      <c r="F112" s="230" t="s">
        <v>193</v>
      </c>
      <c r="G112" s="228"/>
      <c r="H112" s="231">
        <v>0.0089999999999999993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143</v>
      </c>
      <c r="AU112" s="237" t="s">
        <v>83</v>
      </c>
      <c r="AV112" s="13" t="s">
        <v>83</v>
      </c>
      <c r="AW112" s="13" t="s">
        <v>33</v>
      </c>
      <c r="AX112" s="13" t="s">
        <v>73</v>
      </c>
      <c r="AY112" s="237" t="s">
        <v>117</v>
      </c>
    </row>
    <row r="113" s="14" customFormat="1">
      <c r="A113" s="14"/>
      <c r="B113" s="242"/>
      <c r="C113" s="243"/>
      <c r="D113" s="219" t="s">
        <v>143</v>
      </c>
      <c r="E113" s="244" t="s">
        <v>19</v>
      </c>
      <c r="F113" s="245" t="s">
        <v>194</v>
      </c>
      <c r="G113" s="243"/>
      <c r="H113" s="244" t="s">
        <v>19</v>
      </c>
      <c r="I113" s="246"/>
      <c r="J113" s="243"/>
      <c r="K113" s="243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143</v>
      </c>
      <c r="AU113" s="251" t="s">
        <v>83</v>
      </c>
      <c r="AV113" s="14" t="s">
        <v>81</v>
      </c>
      <c r="AW113" s="14" t="s">
        <v>33</v>
      </c>
      <c r="AX113" s="14" t="s">
        <v>73</v>
      </c>
      <c r="AY113" s="251" t="s">
        <v>117</v>
      </c>
    </row>
    <row r="114" s="13" customFormat="1">
      <c r="A114" s="13"/>
      <c r="B114" s="227"/>
      <c r="C114" s="228"/>
      <c r="D114" s="219" t="s">
        <v>143</v>
      </c>
      <c r="E114" s="229" t="s">
        <v>19</v>
      </c>
      <c r="F114" s="230" t="s">
        <v>195</v>
      </c>
      <c r="G114" s="228"/>
      <c r="H114" s="231">
        <v>0.028000000000000001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143</v>
      </c>
      <c r="AU114" s="237" t="s">
        <v>83</v>
      </c>
      <c r="AV114" s="13" t="s">
        <v>83</v>
      </c>
      <c r="AW114" s="13" t="s">
        <v>33</v>
      </c>
      <c r="AX114" s="13" t="s">
        <v>73</v>
      </c>
      <c r="AY114" s="237" t="s">
        <v>117</v>
      </c>
    </row>
    <row r="115" s="14" customFormat="1">
      <c r="A115" s="14"/>
      <c r="B115" s="242"/>
      <c r="C115" s="243"/>
      <c r="D115" s="219" t="s">
        <v>143</v>
      </c>
      <c r="E115" s="244" t="s">
        <v>19</v>
      </c>
      <c r="F115" s="245" t="s">
        <v>172</v>
      </c>
      <c r="G115" s="243"/>
      <c r="H115" s="244" t="s">
        <v>19</v>
      </c>
      <c r="I115" s="246"/>
      <c r="J115" s="243"/>
      <c r="K115" s="243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143</v>
      </c>
      <c r="AU115" s="251" t="s">
        <v>83</v>
      </c>
      <c r="AV115" s="14" t="s">
        <v>81</v>
      </c>
      <c r="AW115" s="14" t="s">
        <v>33</v>
      </c>
      <c r="AX115" s="14" t="s">
        <v>73</v>
      </c>
      <c r="AY115" s="251" t="s">
        <v>117</v>
      </c>
    </row>
    <row r="116" s="14" customFormat="1">
      <c r="A116" s="14"/>
      <c r="B116" s="242"/>
      <c r="C116" s="243"/>
      <c r="D116" s="219" t="s">
        <v>143</v>
      </c>
      <c r="E116" s="244" t="s">
        <v>19</v>
      </c>
      <c r="F116" s="245" t="s">
        <v>191</v>
      </c>
      <c r="G116" s="243"/>
      <c r="H116" s="244" t="s">
        <v>19</v>
      </c>
      <c r="I116" s="246"/>
      <c r="J116" s="243"/>
      <c r="K116" s="243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143</v>
      </c>
      <c r="AU116" s="251" t="s">
        <v>83</v>
      </c>
      <c r="AV116" s="14" t="s">
        <v>81</v>
      </c>
      <c r="AW116" s="14" t="s">
        <v>33</v>
      </c>
      <c r="AX116" s="14" t="s">
        <v>73</v>
      </c>
      <c r="AY116" s="251" t="s">
        <v>117</v>
      </c>
    </row>
    <row r="117" s="13" customFormat="1">
      <c r="A117" s="13"/>
      <c r="B117" s="227"/>
      <c r="C117" s="228"/>
      <c r="D117" s="219" t="s">
        <v>143</v>
      </c>
      <c r="E117" s="229" t="s">
        <v>19</v>
      </c>
      <c r="F117" s="230" t="s">
        <v>196</v>
      </c>
      <c r="G117" s="228"/>
      <c r="H117" s="231">
        <v>0.045999999999999999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143</v>
      </c>
      <c r="AU117" s="237" t="s">
        <v>83</v>
      </c>
      <c r="AV117" s="13" t="s">
        <v>83</v>
      </c>
      <c r="AW117" s="13" t="s">
        <v>33</v>
      </c>
      <c r="AX117" s="13" t="s">
        <v>73</v>
      </c>
      <c r="AY117" s="237" t="s">
        <v>117</v>
      </c>
    </row>
    <row r="118" s="14" customFormat="1">
      <c r="A118" s="14"/>
      <c r="B118" s="242"/>
      <c r="C118" s="243"/>
      <c r="D118" s="219" t="s">
        <v>143</v>
      </c>
      <c r="E118" s="244" t="s">
        <v>19</v>
      </c>
      <c r="F118" s="245" t="s">
        <v>194</v>
      </c>
      <c r="G118" s="243"/>
      <c r="H118" s="244" t="s">
        <v>19</v>
      </c>
      <c r="I118" s="246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143</v>
      </c>
      <c r="AU118" s="251" t="s">
        <v>83</v>
      </c>
      <c r="AV118" s="14" t="s">
        <v>81</v>
      </c>
      <c r="AW118" s="14" t="s">
        <v>33</v>
      </c>
      <c r="AX118" s="14" t="s">
        <v>73</v>
      </c>
      <c r="AY118" s="251" t="s">
        <v>117</v>
      </c>
    </row>
    <row r="119" s="13" customFormat="1">
      <c r="A119" s="13"/>
      <c r="B119" s="227"/>
      <c r="C119" s="228"/>
      <c r="D119" s="219" t="s">
        <v>143</v>
      </c>
      <c r="E119" s="229" t="s">
        <v>19</v>
      </c>
      <c r="F119" s="230" t="s">
        <v>197</v>
      </c>
      <c r="G119" s="228"/>
      <c r="H119" s="231">
        <v>0.092999999999999999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143</v>
      </c>
      <c r="AU119" s="237" t="s">
        <v>83</v>
      </c>
      <c r="AV119" s="13" t="s">
        <v>83</v>
      </c>
      <c r="AW119" s="13" t="s">
        <v>33</v>
      </c>
      <c r="AX119" s="13" t="s">
        <v>73</v>
      </c>
      <c r="AY119" s="237" t="s">
        <v>117</v>
      </c>
    </row>
    <row r="120" s="15" customFormat="1">
      <c r="A120" s="15"/>
      <c r="B120" s="252"/>
      <c r="C120" s="253"/>
      <c r="D120" s="219" t="s">
        <v>143</v>
      </c>
      <c r="E120" s="254" t="s">
        <v>19</v>
      </c>
      <c r="F120" s="255" t="s">
        <v>174</v>
      </c>
      <c r="G120" s="253"/>
      <c r="H120" s="256">
        <v>0.18099999999999999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143</v>
      </c>
      <c r="AU120" s="262" t="s">
        <v>83</v>
      </c>
      <c r="AV120" s="15" t="s">
        <v>147</v>
      </c>
      <c r="AW120" s="15" t="s">
        <v>33</v>
      </c>
      <c r="AX120" s="15" t="s">
        <v>81</v>
      </c>
      <c r="AY120" s="262" t="s">
        <v>117</v>
      </c>
    </row>
    <row r="121" s="13" customFormat="1">
      <c r="A121" s="13"/>
      <c r="B121" s="227"/>
      <c r="C121" s="228"/>
      <c r="D121" s="219" t="s">
        <v>143</v>
      </c>
      <c r="E121" s="228"/>
      <c r="F121" s="230" t="s">
        <v>198</v>
      </c>
      <c r="G121" s="228"/>
      <c r="H121" s="231">
        <v>0.19900000000000001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143</v>
      </c>
      <c r="AU121" s="237" t="s">
        <v>83</v>
      </c>
      <c r="AV121" s="13" t="s">
        <v>83</v>
      </c>
      <c r="AW121" s="13" t="s">
        <v>4</v>
      </c>
      <c r="AX121" s="13" t="s">
        <v>81</v>
      </c>
      <c r="AY121" s="237" t="s">
        <v>117</v>
      </c>
    </row>
    <row r="122" s="12" customFormat="1" ht="22.8" customHeight="1">
      <c r="A122" s="12"/>
      <c r="B122" s="190"/>
      <c r="C122" s="191"/>
      <c r="D122" s="192" t="s">
        <v>72</v>
      </c>
      <c r="E122" s="204" t="s">
        <v>137</v>
      </c>
      <c r="F122" s="204" t="s">
        <v>199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SUM(P123:P229)</f>
        <v>0</v>
      </c>
      <c r="Q122" s="198"/>
      <c r="R122" s="199">
        <f>SUM(R123:R229)</f>
        <v>3.7868593499999994</v>
      </c>
      <c r="S122" s="198"/>
      <c r="T122" s="200">
        <f>SUM(T123:T229)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81</v>
      </c>
      <c r="AT122" s="202" t="s">
        <v>72</v>
      </c>
      <c r="AU122" s="202" t="s">
        <v>81</v>
      </c>
      <c r="AY122" s="201" t="s">
        <v>117</v>
      </c>
      <c r="BK122" s="203">
        <f>SUM(BK123:BK229)</f>
        <v>0</v>
      </c>
    </row>
    <row r="123" s="2" customFormat="1" ht="33" customHeight="1">
      <c r="A123" s="40"/>
      <c r="B123" s="41"/>
      <c r="C123" s="206" t="s">
        <v>147</v>
      </c>
      <c r="D123" s="206" t="s">
        <v>120</v>
      </c>
      <c r="E123" s="207" t="s">
        <v>200</v>
      </c>
      <c r="F123" s="208" t="s">
        <v>201</v>
      </c>
      <c r="G123" s="209" t="s">
        <v>178</v>
      </c>
      <c r="H123" s="210">
        <v>51</v>
      </c>
      <c r="I123" s="211"/>
      <c r="J123" s="212">
        <f>ROUND(I123*H123,2)</f>
        <v>0</v>
      </c>
      <c r="K123" s="208" t="s">
        <v>166</v>
      </c>
      <c r="L123" s="46"/>
      <c r="M123" s="213" t="s">
        <v>19</v>
      </c>
      <c r="N123" s="214" t="s">
        <v>44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147</v>
      </c>
      <c r="AT123" s="217" t="s">
        <v>120</v>
      </c>
      <c r="AU123" s="217" t="s">
        <v>83</v>
      </c>
      <c r="AY123" s="19" t="s">
        <v>117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81</v>
      </c>
      <c r="BK123" s="218">
        <f>ROUND(I123*H123,2)</f>
        <v>0</v>
      </c>
      <c r="BL123" s="19" t="s">
        <v>147</v>
      </c>
      <c r="BM123" s="217" t="s">
        <v>202</v>
      </c>
    </row>
    <row r="124" s="2" customFormat="1">
      <c r="A124" s="40"/>
      <c r="B124" s="41"/>
      <c r="C124" s="42"/>
      <c r="D124" s="219" t="s">
        <v>126</v>
      </c>
      <c r="E124" s="42"/>
      <c r="F124" s="220" t="s">
        <v>203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126</v>
      </c>
      <c r="AU124" s="19" t="s">
        <v>83</v>
      </c>
    </row>
    <row r="125" s="2" customFormat="1">
      <c r="A125" s="40"/>
      <c r="B125" s="41"/>
      <c r="C125" s="42"/>
      <c r="D125" s="224" t="s">
        <v>127</v>
      </c>
      <c r="E125" s="42"/>
      <c r="F125" s="225" t="s">
        <v>204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127</v>
      </c>
      <c r="AU125" s="19" t="s">
        <v>83</v>
      </c>
    </row>
    <row r="126" s="14" customFormat="1">
      <c r="A126" s="14"/>
      <c r="B126" s="242"/>
      <c r="C126" s="243"/>
      <c r="D126" s="219" t="s">
        <v>143</v>
      </c>
      <c r="E126" s="244" t="s">
        <v>19</v>
      </c>
      <c r="F126" s="245" t="s">
        <v>205</v>
      </c>
      <c r="G126" s="243"/>
      <c r="H126" s="244" t="s">
        <v>19</v>
      </c>
      <c r="I126" s="246"/>
      <c r="J126" s="243"/>
      <c r="K126" s="243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143</v>
      </c>
      <c r="AU126" s="251" t="s">
        <v>83</v>
      </c>
      <c r="AV126" s="14" t="s">
        <v>81</v>
      </c>
      <c r="AW126" s="14" t="s">
        <v>33</v>
      </c>
      <c r="AX126" s="14" t="s">
        <v>73</v>
      </c>
      <c r="AY126" s="251" t="s">
        <v>117</v>
      </c>
    </row>
    <row r="127" s="14" customFormat="1">
      <c r="A127" s="14"/>
      <c r="B127" s="242"/>
      <c r="C127" s="243"/>
      <c r="D127" s="219" t="s">
        <v>143</v>
      </c>
      <c r="E127" s="244" t="s">
        <v>19</v>
      </c>
      <c r="F127" s="245" t="s">
        <v>206</v>
      </c>
      <c r="G127" s="243"/>
      <c r="H127" s="244" t="s">
        <v>19</v>
      </c>
      <c r="I127" s="246"/>
      <c r="J127" s="243"/>
      <c r="K127" s="243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143</v>
      </c>
      <c r="AU127" s="251" t="s">
        <v>83</v>
      </c>
      <c r="AV127" s="14" t="s">
        <v>81</v>
      </c>
      <c r="AW127" s="14" t="s">
        <v>33</v>
      </c>
      <c r="AX127" s="14" t="s">
        <v>73</v>
      </c>
      <c r="AY127" s="251" t="s">
        <v>117</v>
      </c>
    </row>
    <row r="128" s="13" customFormat="1">
      <c r="A128" s="13"/>
      <c r="B128" s="227"/>
      <c r="C128" s="228"/>
      <c r="D128" s="219" t="s">
        <v>143</v>
      </c>
      <c r="E128" s="229" t="s">
        <v>19</v>
      </c>
      <c r="F128" s="230" t="s">
        <v>207</v>
      </c>
      <c r="G128" s="228"/>
      <c r="H128" s="231">
        <v>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143</v>
      </c>
      <c r="AU128" s="237" t="s">
        <v>83</v>
      </c>
      <c r="AV128" s="13" t="s">
        <v>83</v>
      </c>
      <c r="AW128" s="13" t="s">
        <v>33</v>
      </c>
      <c r="AX128" s="13" t="s">
        <v>73</v>
      </c>
      <c r="AY128" s="237" t="s">
        <v>117</v>
      </c>
    </row>
    <row r="129" s="13" customFormat="1">
      <c r="A129" s="13"/>
      <c r="B129" s="227"/>
      <c r="C129" s="228"/>
      <c r="D129" s="219" t="s">
        <v>143</v>
      </c>
      <c r="E129" s="229" t="s">
        <v>19</v>
      </c>
      <c r="F129" s="230" t="s">
        <v>208</v>
      </c>
      <c r="G129" s="228"/>
      <c r="H129" s="231">
        <v>11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143</v>
      </c>
      <c r="AU129" s="237" t="s">
        <v>83</v>
      </c>
      <c r="AV129" s="13" t="s">
        <v>83</v>
      </c>
      <c r="AW129" s="13" t="s">
        <v>33</v>
      </c>
      <c r="AX129" s="13" t="s">
        <v>73</v>
      </c>
      <c r="AY129" s="237" t="s">
        <v>117</v>
      </c>
    </row>
    <row r="130" s="14" customFormat="1">
      <c r="A130" s="14"/>
      <c r="B130" s="242"/>
      <c r="C130" s="243"/>
      <c r="D130" s="219" t="s">
        <v>143</v>
      </c>
      <c r="E130" s="244" t="s">
        <v>19</v>
      </c>
      <c r="F130" s="245" t="s">
        <v>209</v>
      </c>
      <c r="G130" s="243"/>
      <c r="H130" s="244" t="s">
        <v>19</v>
      </c>
      <c r="I130" s="246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143</v>
      </c>
      <c r="AU130" s="251" t="s">
        <v>83</v>
      </c>
      <c r="AV130" s="14" t="s">
        <v>81</v>
      </c>
      <c r="AW130" s="14" t="s">
        <v>33</v>
      </c>
      <c r="AX130" s="14" t="s">
        <v>73</v>
      </c>
      <c r="AY130" s="251" t="s">
        <v>117</v>
      </c>
    </row>
    <row r="131" s="14" customFormat="1">
      <c r="A131" s="14"/>
      <c r="B131" s="242"/>
      <c r="C131" s="243"/>
      <c r="D131" s="219" t="s">
        <v>143</v>
      </c>
      <c r="E131" s="244" t="s">
        <v>19</v>
      </c>
      <c r="F131" s="245" t="s">
        <v>210</v>
      </c>
      <c r="G131" s="243"/>
      <c r="H131" s="244" t="s">
        <v>19</v>
      </c>
      <c r="I131" s="246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143</v>
      </c>
      <c r="AU131" s="251" t="s">
        <v>83</v>
      </c>
      <c r="AV131" s="14" t="s">
        <v>81</v>
      </c>
      <c r="AW131" s="14" t="s">
        <v>33</v>
      </c>
      <c r="AX131" s="14" t="s">
        <v>73</v>
      </c>
      <c r="AY131" s="251" t="s">
        <v>117</v>
      </c>
    </row>
    <row r="132" s="13" customFormat="1">
      <c r="A132" s="13"/>
      <c r="B132" s="227"/>
      <c r="C132" s="228"/>
      <c r="D132" s="219" t="s">
        <v>143</v>
      </c>
      <c r="E132" s="229" t="s">
        <v>19</v>
      </c>
      <c r="F132" s="230" t="s">
        <v>211</v>
      </c>
      <c r="G132" s="228"/>
      <c r="H132" s="231">
        <v>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143</v>
      </c>
      <c r="AU132" s="237" t="s">
        <v>83</v>
      </c>
      <c r="AV132" s="13" t="s">
        <v>83</v>
      </c>
      <c r="AW132" s="13" t="s">
        <v>33</v>
      </c>
      <c r="AX132" s="13" t="s">
        <v>73</v>
      </c>
      <c r="AY132" s="237" t="s">
        <v>117</v>
      </c>
    </row>
    <row r="133" s="14" customFormat="1">
      <c r="A133" s="14"/>
      <c r="B133" s="242"/>
      <c r="C133" s="243"/>
      <c r="D133" s="219" t="s">
        <v>143</v>
      </c>
      <c r="E133" s="244" t="s">
        <v>19</v>
      </c>
      <c r="F133" s="245" t="s">
        <v>212</v>
      </c>
      <c r="G133" s="243"/>
      <c r="H133" s="244" t="s">
        <v>19</v>
      </c>
      <c r="I133" s="246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143</v>
      </c>
      <c r="AU133" s="251" t="s">
        <v>83</v>
      </c>
      <c r="AV133" s="14" t="s">
        <v>81</v>
      </c>
      <c r="AW133" s="14" t="s">
        <v>33</v>
      </c>
      <c r="AX133" s="14" t="s">
        <v>73</v>
      </c>
      <c r="AY133" s="251" t="s">
        <v>117</v>
      </c>
    </row>
    <row r="134" s="13" customFormat="1">
      <c r="A134" s="13"/>
      <c r="B134" s="227"/>
      <c r="C134" s="228"/>
      <c r="D134" s="219" t="s">
        <v>143</v>
      </c>
      <c r="E134" s="229" t="s">
        <v>19</v>
      </c>
      <c r="F134" s="230" t="s">
        <v>213</v>
      </c>
      <c r="G134" s="228"/>
      <c r="H134" s="231">
        <v>2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143</v>
      </c>
      <c r="AU134" s="237" t="s">
        <v>83</v>
      </c>
      <c r="AV134" s="13" t="s">
        <v>83</v>
      </c>
      <c r="AW134" s="13" t="s">
        <v>33</v>
      </c>
      <c r="AX134" s="13" t="s">
        <v>73</v>
      </c>
      <c r="AY134" s="237" t="s">
        <v>117</v>
      </c>
    </row>
    <row r="135" s="14" customFormat="1">
      <c r="A135" s="14"/>
      <c r="B135" s="242"/>
      <c r="C135" s="243"/>
      <c r="D135" s="219" t="s">
        <v>143</v>
      </c>
      <c r="E135" s="244" t="s">
        <v>19</v>
      </c>
      <c r="F135" s="245" t="s">
        <v>205</v>
      </c>
      <c r="G135" s="243"/>
      <c r="H135" s="244" t="s">
        <v>19</v>
      </c>
      <c r="I135" s="246"/>
      <c r="J135" s="243"/>
      <c r="K135" s="243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143</v>
      </c>
      <c r="AU135" s="251" t="s">
        <v>83</v>
      </c>
      <c r="AV135" s="14" t="s">
        <v>81</v>
      </c>
      <c r="AW135" s="14" t="s">
        <v>33</v>
      </c>
      <c r="AX135" s="14" t="s">
        <v>73</v>
      </c>
      <c r="AY135" s="251" t="s">
        <v>117</v>
      </c>
    </row>
    <row r="136" s="14" customFormat="1">
      <c r="A136" s="14"/>
      <c r="B136" s="242"/>
      <c r="C136" s="243"/>
      <c r="D136" s="219" t="s">
        <v>143</v>
      </c>
      <c r="E136" s="244" t="s">
        <v>19</v>
      </c>
      <c r="F136" s="245" t="s">
        <v>214</v>
      </c>
      <c r="G136" s="243"/>
      <c r="H136" s="244" t="s">
        <v>19</v>
      </c>
      <c r="I136" s="246"/>
      <c r="J136" s="243"/>
      <c r="K136" s="243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143</v>
      </c>
      <c r="AU136" s="251" t="s">
        <v>83</v>
      </c>
      <c r="AV136" s="14" t="s">
        <v>81</v>
      </c>
      <c r="AW136" s="14" t="s">
        <v>33</v>
      </c>
      <c r="AX136" s="14" t="s">
        <v>73</v>
      </c>
      <c r="AY136" s="251" t="s">
        <v>117</v>
      </c>
    </row>
    <row r="137" s="13" customFormat="1">
      <c r="A137" s="13"/>
      <c r="B137" s="227"/>
      <c r="C137" s="228"/>
      <c r="D137" s="219" t="s">
        <v>143</v>
      </c>
      <c r="E137" s="229" t="s">
        <v>19</v>
      </c>
      <c r="F137" s="230" t="s">
        <v>215</v>
      </c>
      <c r="G137" s="228"/>
      <c r="H137" s="231">
        <v>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143</v>
      </c>
      <c r="AU137" s="237" t="s">
        <v>83</v>
      </c>
      <c r="AV137" s="13" t="s">
        <v>83</v>
      </c>
      <c r="AW137" s="13" t="s">
        <v>33</v>
      </c>
      <c r="AX137" s="13" t="s">
        <v>73</v>
      </c>
      <c r="AY137" s="237" t="s">
        <v>117</v>
      </c>
    </row>
    <row r="138" s="13" customFormat="1">
      <c r="A138" s="13"/>
      <c r="B138" s="227"/>
      <c r="C138" s="228"/>
      <c r="D138" s="219" t="s">
        <v>143</v>
      </c>
      <c r="E138" s="229" t="s">
        <v>19</v>
      </c>
      <c r="F138" s="230" t="s">
        <v>211</v>
      </c>
      <c r="G138" s="228"/>
      <c r="H138" s="231">
        <v>3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143</v>
      </c>
      <c r="AU138" s="237" t="s">
        <v>83</v>
      </c>
      <c r="AV138" s="13" t="s">
        <v>83</v>
      </c>
      <c r="AW138" s="13" t="s">
        <v>33</v>
      </c>
      <c r="AX138" s="13" t="s">
        <v>73</v>
      </c>
      <c r="AY138" s="237" t="s">
        <v>117</v>
      </c>
    </row>
    <row r="139" s="14" customFormat="1">
      <c r="A139" s="14"/>
      <c r="B139" s="242"/>
      <c r="C139" s="243"/>
      <c r="D139" s="219" t="s">
        <v>143</v>
      </c>
      <c r="E139" s="244" t="s">
        <v>19</v>
      </c>
      <c r="F139" s="245" t="s">
        <v>216</v>
      </c>
      <c r="G139" s="243"/>
      <c r="H139" s="244" t="s">
        <v>19</v>
      </c>
      <c r="I139" s="246"/>
      <c r="J139" s="243"/>
      <c r="K139" s="243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143</v>
      </c>
      <c r="AU139" s="251" t="s">
        <v>83</v>
      </c>
      <c r="AV139" s="14" t="s">
        <v>81</v>
      </c>
      <c r="AW139" s="14" t="s">
        <v>33</v>
      </c>
      <c r="AX139" s="14" t="s">
        <v>73</v>
      </c>
      <c r="AY139" s="251" t="s">
        <v>117</v>
      </c>
    </row>
    <row r="140" s="13" customFormat="1">
      <c r="A140" s="13"/>
      <c r="B140" s="227"/>
      <c r="C140" s="228"/>
      <c r="D140" s="219" t="s">
        <v>143</v>
      </c>
      <c r="E140" s="229" t="s">
        <v>19</v>
      </c>
      <c r="F140" s="230" t="s">
        <v>217</v>
      </c>
      <c r="G140" s="228"/>
      <c r="H140" s="231">
        <v>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143</v>
      </c>
      <c r="AU140" s="237" t="s">
        <v>83</v>
      </c>
      <c r="AV140" s="13" t="s">
        <v>83</v>
      </c>
      <c r="AW140" s="13" t="s">
        <v>33</v>
      </c>
      <c r="AX140" s="13" t="s">
        <v>73</v>
      </c>
      <c r="AY140" s="237" t="s">
        <v>117</v>
      </c>
    </row>
    <row r="141" s="14" customFormat="1">
      <c r="A141" s="14"/>
      <c r="B141" s="242"/>
      <c r="C141" s="243"/>
      <c r="D141" s="219" t="s">
        <v>143</v>
      </c>
      <c r="E141" s="244" t="s">
        <v>19</v>
      </c>
      <c r="F141" s="245" t="s">
        <v>209</v>
      </c>
      <c r="G141" s="243"/>
      <c r="H141" s="244" t="s">
        <v>19</v>
      </c>
      <c r="I141" s="246"/>
      <c r="J141" s="243"/>
      <c r="K141" s="243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143</v>
      </c>
      <c r="AU141" s="251" t="s">
        <v>83</v>
      </c>
      <c r="AV141" s="14" t="s">
        <v>81</v>
      </c>
      <c r="AW141" s="14" t="s">
        <v>33</v>
      </c>
      <c r="AX141" s="14" t="s">
        <v>73</v>
      </c>
      <c r="AY141" s="251" t="s">
        <v>117</v>
      </c>
    </row>
    <row r="142" s="14" customFormat="1">
      <c r="A142" s="14"/>
      <c r="B142" s="242"/>
      <c r="C142" s="243"/>
      <c r="D142" s="219" t="s">
        <v>143</v>
      </c>
      <c r="E142" s="244" t="s">
        <v>19</v>
      </c>
      <c r="F142" s="245" t="s">
        <v>218</v>
      </c>
      <c r="G142" s="243"/>
      <c r="H142" s="244" t="s">
        <v>19</v>
      </c>
      <c r="I142" s="246"/>
      <c r="J142" s="243"/>
      <c r="K142" s="243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143</v>
      </c>
      <c r="AU142" s="251" t="s">
        <v>83</v>
      </c>
      <c r="AV142" s="14" t="s">
        <v>81</v>
      </c>
      <c r="AW142" s="14" t="s">
        <v>33</v>
      </c>
      <c r="AX142" s="14" t="s">
        <v>73</v>
      </c>
      <c r="AY142" s="251" t="s">
        <v>117</v>
      </c>
    </row>
    <row r="143" s="13" customFormat="1">
      <c r="A143" s="13"/>
      <c r="B143" s="227"/>
      <c r="C143" s="228"/>
      <c r="D143" s="219" t="s">
        <v>143</v>
      </c>
      <c r="E143" s="229" t="s">
        <v>19</v>
      </c>
      <c r="F143" s="230" t="s">
        <v>219</v>
      </c>
      <c r="G143" s="228"/>
      <c r="H143" s="231">
        <v>10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143</v>
      </c>
      <c r="AU143" s="237" t="s">
        <v>83</v>
      </c>
      <c r="AV143" s="13" t="s">
        <v>83</v>
      </c>
      <c r="AW143" s="13" t="s">
        <v>33</v>
      </c>
      <c r="AX143" s="13" t="s">
        <v>73</v>
      </c>
      <c r="AY143" s="237" t="s">
        <v>117</v>
      </c>
    </row>
    <row r="144" s="13" customFormat="1">
      <c r="A144" s="13"/>
      <c r="B144" s="227"/>
      <c r="C144" s="228"/>
      <c r="D144" s="219" t="s">
        <v>143</v>
      </c>
      <c r="E144" s="229" t="s">
        <v>19</v>
      </c>
      <c r="F144" s="230" t="s">
        <v>211</v>
      </c>
      <c r="G144" s="228"/>
      <c r="H144" s="231">
        <v>3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143</v>
      </c>
      <c r="AU144" s="237" t="s">
        <v>83</v>
      </c>
      <c r="AV144" s="13" t="s">
        <v>83</v>
      </c>
      <c r="AW144" s="13" t="s">
        <v>33</v>
      </c>
      <c r="AX144" s="13" t="s">
        <v>73</v>
      </c>
      <c r="AY144" s="237" t="s">
        <v>117</v>
      </c>
    </row>
    <row r="145" s="14" customFormat="1">
      <c r="A145" s="14"/>
      <c r="B145" s="242"/>
      <c r="C145" s="243"/>
      <c r="D145" s="219" t="s">
        <v>143</v>
      </c>
      <c r="E145" s="244" t="s">
        <v>19</v>
      </c>
      <c r="F145" s="245" t="s">
        <v>205</v>
      </c>
      <c r="G145" s="243"/>
      <c r="H145" s="244" t="s">
        <v>19</v>
      </c>
      <c r="I145" s="246"/>
      <c r="J145" s="243"/>
      <c r="K145" s="243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143</v>
      </c>
      <c r="AU145" s="251" t="s">
        <v>83</v>
      </c>
      <c r="AV145" s="14" t="s">
        <v>81</v>
      </c>
      <c r="AW145" s="14" t="s">
        <v>33</v>
      </c>
      <c r="AX145" s="14" t="s">
        <v>73</v>
      </c>
      <c r="AY145" s="251" t="s">
        <v>117</v>
      </c>
    </row>
    <row r="146" s="14" customFormat="1">
      <c r="A146" s="14"/>
      <c r="B146" s="242"/>
      <c r="C146" s="243"/>
      <c r="D146" s="219" t="s">
        <v>143</v>
      </c>
      <c r="E146" s="244" t="s">
        <v>19</v>
      </c>
      <c r="F146" s="245" t="s">
        <v>220</v>
      </c>
      <c r="G146" s="243"/>
      <c r="H146" s="244" t="s">
        <v>19</v>
      </c>
      <c r="I146" s="246"/>
      <c r="J146" s="243"/>
      <c r="K146" s="243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143</v>
      </c>
      <c r="AU146" s="251" t="s">
        <v>83</v>
      </c>
      <c r="AV146" s="14" t="s">
        <v>81</v>
      </c>
      <c r="AW146" s="14" t="s">
        <v>33</v>
      </c>
      <c r="AX146" s="14" t="s">
        <v>73</v>
      </c>
      <c r="AY146" s="251" t="s">
        <v>117</v>
      </c>
    </row>
    <row r="147" s="13" customFormat="1">
      <c r="A147" s="13"/>
      <c r="B147" s="227"/>
      <c r="C147" s="228"/>
      <c r="D147" s="219" t="s">
        <v>143</v>
      </c>
      <c r="E147" s="229" t="s">
        <v>19</v>
      </c>
      <c r="F147" s="230" t="s">
        <v>219</v>
      </c>
      <c r="G147" s="228"/>
      <c r="H147" s="231">
        <v>10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143</v>
      </c>
      <c r="AU147" s="237" t="s">
        <v>83</v>
      </c>
      <c r="AV147" s="13" t="s">
        <v>83</v>
      </c>
      <c r="AW147" s="13" t="s">
        <v>33</v>
      </c>
      <c r="AX147" s="13" t="s">
        <v>73</v>
      </c>
      <c r="AY147" s="237" t="s">
        <v>117</v>
      </c>
    </row>
    <row r="148" s="13" customFormat="1">
      <c r="A148" s="13"/>
      <c r="B148" s="227"/>
      <c r="C148" s="228"/>
      <c r="D148" s="219" t="s">
        <v>143</v>
      </c>
      <c r="E148" s="229" t="s">
        <v>19</v>
      </c>
      <c r="F148" s="230" t="s">
        <v>211</v>
      </c>
      <c r="G148" s="228"/>
      <c r="H148" s="231">
        <v>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143</v>
      </c>
      <c r="AU148" s="237" t="s">
        <v>83</v>
      </c>
      <c r="AV148" s="13" t="s">
        <v>83</v>
      </c>
      <c r="AW148" s="13" t="s">
        <v>33</v>
      </c>
      <c r="AX148" s="13" t="s">
        <v>73</v>
      </c>
      <c r="AY148" s="237" t="s">
        <v>117</v>
      </c>
    </row>
    <row r="149" s="15" customFormat="1">
      <c r="A149" s="15"/>
      <c r="B149" s="252"/>
      <c r="C149" s="253"/>
      <c r="D149" s="219" t="s">
        <v>143</v>
      </c>
      <c r="E149" s="254" t="s">
        <v>19</v>
      </c>
      <c r="F149" s="255" t="s">
        <v>174</v>
      </c>
      <c r="G149" s="253"/>
      <c r="H149" s="256">
        <v>51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2" t="s">
        <v>143</v>
      </c>
      <c r="AU149" s="262" t="s">
        <v>83</v>
      </c>
      <c r="AV149" s="15" t="s">
        <v>147</v>
      </c>
      <c r="AW149" s="15" t="s">
        <v>33</v>
      </c>
      <c r="AX149" s="15" t="s">
        <v>81</v>
      </c>
      <c r="AY149" s="262" t="s">
        <v>117</v>
      </c>
    </row>
    <row r="150" s="2" customFormat="1" ht="24.15" customHeight="1">
      <c r="A150" s="40"/>
      <c r="B150" s="41"/>
      <c r="C150" s="263" t="s">
        <v>116</v>
      </c>
      <c r="D150" s="263" t="s">
        <v>175</v>
      </c>
      <c r="E150" s="264" t="s">
        <v>221</v>
      </c>
      <c r="F150" s="265" t="s">
        <v>222</v>
      </c>
      <c r="G150" s="266" t="s">
        <v>178</v>
      </c>
      <c r="H150" s="267">
        <v>42</v>
      </c>
      <c r="I150" s="268"/>
      <c r="J150" s="269">
        <f>ROUND(I150*H150,2)</f>
        <v>0</v>
      </c>
      <c r="K150" s="265" t="s">
        <v>166</v>
      </c>
      <c r="L150" s="270"/>
      <c r="M150" s="271" t="s">
        <v>19</v>
      </c>
      <c r="N150" s="272" t="s">
        <v>44</v>
      </c>
      <c r="O150" s="86"/>
      <c r="P150" s="215">
        <f>O150*H150</f>
        <v>0</v>
      </c>
      <c r="Q150" s="215">
        <v>0.0028999999999999998</v>
      </c>
      <c r="R150" s="215">
        <f>Q150*H150</f>
        <v>0.12179999999999999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179</v>
      </c>
      <c r="AT150" s="217" t="s">
        <v>175</v>
      </c>
      <c r="AU150" s="217" t="s">
        <v>83</v>
      </c>
      <c r="AY150" s="19" t="s">
        <v>117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147</v>
      </c>
      <c r="BM150" s="217" t="s">
        <v>223</v>
      </c>
    </row>
    <row r="151" s="2" customFormat="1">
      <c r="A151" s="40"/>
      <c r="B151" s="41"/>
      <c r="C151" s="42"/>
      <c r="D151" s="219" t="s">
        <v>126</v>
      </c>
      <c r="E151" s="42"/>
      <c r="F151" s="220" t="s">
        <v>222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83</v>
      </c>
    </row>
    <row r="152" s="2" customFormat="1" ht="16.5" customHeight="1">
      <c r="A152" s="40"/>
      <c r="B152" s="41"/>
      <c r="C152" s="263" t="s">
        <v>224</v>
      </c>
      <c r="D152" s="263" t="s">
        <v>175</v>
      </c>
      <c r="E152" s="264" t="s">
        <v>225</v>
      </c>
      <c r="F152" s="265" t="s">
        <v>226</v>
      </c>
      <c r="G152" s="266" t="s">
        <v>227</v>
      </c>
      <c r="H152" s="267">
        <v>42</v>
      </c>
      <c r="I152" s="268"/>
      <c r="J152" s="269">
        <f>ROUND(I152*H152,2)</f>
        <v>0</v>
      </c>
      <c r="K152" s="265" t="s">
        <v>19</v>
      </c>
      <c r="L152" s="270"/>
      <c r="M152" s="271" t="s">
        <v>19</v>
      </c>
      <c r="N152" s="272" t="s">
        <v>44</v>
      </c>
      <c r="O152" s="86"/>
      <c r="P152" s="215">
        <f>O152*H152</f>
        <v>0</v>
      </c>
      <c r="Q152" s="215">
        <v>0.00079000000000000001</v>
      </c>
      <c r="R152" s="215">
        <f>Q152*H152</f>
        <v>0.033180000000000001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179</v>
      </c>
      <c r="AT152" s="217" t="s">
        <v>175</v>
      </c>
      <c r="AU152" s="217" t="s">
        <v>83</v>
      </c>
      <c r="AY152" s="19" t="s">
        <v>117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81</v>
      </c>
      <c r="BK152" s="218">
        <f>ROUND(I152*H152,2)</f>
        <v>0</v>
      </c>
      <c r="BL152" s="19" t="s">
        <v>147</v>
      </c>
      <c r="BM152" s="217" t="s">
        <v>228</v>
      </c>
    </row>
    <row r="153" s="2" customFormat="1">
      <c r="A153" s="40"/>
      <c r="B153" s="41"/>
      <c r="C153" s="42"/>
      <c r="D153" s="219" t="s">
        <v>126</v>
      </c>
      <c r="E153" s="42"/>
      <c r="F153" s="220" t="s">
        <v>226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126</v>
      </c>
      <c r="AU153" s="19" t="s">
        <v>83</v>
      </c>
    </row>
    <row r="154" s="2" customFormat="1" ht="16.5" customHeight="1">
      <c r="A154" s="40"/>
      <c r="B154" s="41"/>
      <c r="C154" s="263" t="s">
        <v>229</v>
      </c>
      <c r="D154" s="263" t="s">
        <v>175</v>
      </c>
      <c r="E154" s="264" t="s">
        <v>230</v>
      </c>
      <c r="F154" s="265" t="s">
        <v>231</v>
      </c>
      <c r="G154" s="266" t="s">
        <v>178</v>
      </c>
      <c r="H154" s="267">
        <v>9</v>
      </c>
      <c r="I154" s="268"/>
      <c r="J154" s="269">
        <f>ROUND(I154*H154,2)</f>
        <v>0</v>
      </c>
      <c r="K154" s="265" t="s">
        <v>166</v>
      </c>
      <c r="L154" s="270"/>
      <c r="M154" s="271" t="s">
        <v>19</v>
      </c>
      <c r="N154" s="272" t="s">
        <v>44</v>
      </c>
      <c r="O154" s="86"/>
      <c r="P154" s="215">
        <f>O154*H154</f>
        <v>0</v>
      </c>
      <c r="Q154" s="215">
        <v>0.0028700000000000002</v>
      </c>
      <c r="R154" s="215">
        <f>Q154*H154</f>
        <v>0.025830000000000002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179</v>
      </c>
      <c r="AT154" s="217" t="s">
        <v>175</v>
      </c>
      <c r="AU154" s="217" t="s">
        <v>83</v>
      </c>
      <c r="AY154" s="19" t="s">
        <v>117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147</v>
      </c>
      <c r="BM154" s="217" t="s">
        <v>232</v>
      </c>
    </row>
    <row r="155" s="2" customFormat="1">
      <c r="A155" s="40"/>
      <c r="B155" s="41"/>
      <c r="C155" s="42"/>
      <c r="D155" s="219" t="s">
        <v>126</v>
      </c>
      <c r="E155" s="42"/>
      <c r="F155" s="220" t="s">
        <v>231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126</v>
      </c>
      <c r="AU155" s="19" t="s">
        <v>83</v>
      </c>
    </row>
    <row r="156" s="2" customFormat="1" ht="16.5" customHeight="1">
      <c r="A156" s="40"/>
      <c r="B156" s="41"/>
      <c r="C156" s="263" t="s">
        <v>179</v>
      </c>
      <c r="D156" s="263" t="s">
        <v>175</v>
      </c>
      <c r="E156" s="264" t="s">
        <v>233</v>
      </c>
      <c r="F156" s="265" t="s">
        <v>234</v>
      </c>
      <c r="G156" s="266" t="s">
        <v>227</v>
      </c>
      <c r="H156" s="267">
        <v>9</v>
      </c>
      <c r="I156" s="268"/>
      <c r="J156" s="269">
        <f>ROUND(I156*H156,2)</f>
        <v>0</v>
      </c>
      <c r="K156" s="265" t="s">
        <v>19</v>
      </c>
      <c r="L156" s="270"/>
      <c r="M156" s="271" t="s">
        <v>19</v>
      </c>
      <c r="N156" s="272" t="s">
        <v>44</v>
      </c>
      <c r="O156" s="86"/>
      <c r="P156" s="215">
        <f>O156*H156</f>
        <v>0</v>
      </c>
      <c r="Q156" s="215">
        <v>0.00046000000000000001</v>
      </c>
      <c r="R156" s="215">
        <f>Q156*H156</f>
        <v>0.0041400000000000005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179</v>
      </c>
      <c r="AT156" s="217" t="s">
        <v>175</v>
      </c>
      <c r="AU156" s="217" t="s">
        <v>83</v>
      </c>
      <c r="AY156" s="19" t="s">
        <v>117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81</v>
      </c>
      <c r="BK156" s="218">
        <f>ROUND(I156*H156,2)</f>
        <v>0</v>
      </c>
      <c r="BL156" s="19" t="s">
        <v>147</v>
      </c>
      <c r="BM156" s="217" t="s">
        <v>235</v>
      </c>
    </row>
    <row r="157" s="2" customFormat="1">
      <c r="A157" s="40"/>
      <c r="B157" s="41"/>
      <c r="C157" s="42"/>
      <c r="D157" s="219" t="s">
        <v>126</v>
      </c>
      <c r="E157" s="42"/>
      <c r="F157" s="220" t="s">
        <v>234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126</v>
      </c>
      <c r="AU157" s="19" t="s">
        <v>83</v>
      </c>
    </row>
    <row r="158" s="2" customFormat="1" ht="24.15" customHeight="1">
      <c r="A158" s="40"/>
      <c r="B158" s="41"/>
      <c r="C158" s="206" t="s">
        <v>184</v>
      </c>
      <c r="D158" s="206" t="s">
        <v>120</v>
      </c>
      <c r="E158" s="207" t="s">
        <v>236</v>
      </c>
      <c r="F158" s="208" t="s">
        <v>237</v>
      </c>
      <c r="G158" s="209" t="s">
        <v>178</v>
      </c>
      <c r="H158" s="210">
        <v>29</v>
      </c>
      <c r="I158" s="211"/>
      <c r="J158" s="212">
        <f>ROUND(I158*H158,2)</f>
        <v>0</v>
      </c>
      <c r="K158" s="208" t="s">
        <v>166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0.0011999999999999999</v>
      </c>
      <c r="R158" s="215">
        <f>Q158*H158</f>
        <v>0.034799999999999998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147</v>
      </c>
      <c r="AT158" s="217" t="s">
        <v>120</v>
      </c>
      <c r="AU158" s="217" t="s">
        <v>83</v>
      </c>
      <c r="AY158" s="19" t="s">
        <v>117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147</v>
      </c>
      <c r="BM158" s="217" t="s">
        <v>238</v>
      </c>
    </row>
    <row r="159" s="2" customFormat="1">
      <c r="A159" s="40"/>
      <c r="B159" s="41"/>
      <c r="C159" s="42"/>
      <c r="D159" s="219" t="s">
        <v>126</v>
      </c>
      <c r="E159" s="42"/>
      <c r="F159" s="220" t="s">
        <v>239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126</v>
      </c>
      <c r="AU159" s="19" t="s">
        <v>83</v>
      </c>
    </row>
    <row r="160" s="2" customFormat="1">
      <c r="A160" s="40"/>
      <c r="B160" s="41"/>
      <c r="C160" s="42"/>
      <c r="D160" s="224" t="s">
        <v>127</v>
      </c>
      <c r="E160" s="42"/>
      <c r="F160" s="225" t="s">
        <v>240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127</v>
      </c>
      <c r="AU160" s="19" t="s">
        <v>83</v>
      </c>
    </row>
    <row r="161" s="14" customFormat="1">
      <c r="A161" s="14"/>
      <c r="B161" s="242"/>
      <c r="C161" s="243"/>
      <c r="D161" s="219" t="s">
        <v>143</v>
      </c>
      <c r="E161" s="244" t="s">
        <v>19</v>
      </c>
      <c r="F161" s="245" t="s">
        <v>241</v>
      </c>
      <c r="G161" s="243"/>
      <c r="H161" s="244" t="s">
        <v>19</v>
      </c>
      <c r="I161" s="246"/>
      <c r="J161" s="243"/>
      <c r="K161" s="243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143</v>
      </c>
      <c r="AU161" s="251" t="s">
        <v>83</v>
      </c>
      <c r="AV161" s="14" t="s">
        <v>81</v>
      </c>
      <c r="AW161" s="14" t="s">
        <v>33</v>
      </c>
      <c r="AX161" s="14" t="s">
        <v>73</v>
      </c>
      <c r="AY161" s="251" t="s">
        <v>117</v>
      </c>
    </row>
    <row r="162" s="14" customFormat="1">
      <c r="A162" s="14"/>
      <c r="B162" s="242"/>
      <c r="C162" s="243"/>
      <c r="D162" s="219" t="s">
        <v>143</v>
      </c>
      <c r="E162" s="244" t="s">
        <v>19</v>
      </c>
      <c r="F162" s="245" t="s">
        <v>205</v>
      </c>
      <c r="G162" s="243"/>
      <c r="H162" s="244" t="s">
        <v>19</v>
      </c>
      <c r="I162" s="246"/>
      <c r="J162" s="243"/>
      <c r="K162" s="243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143</v>
      </c>
      <c r="AU162" s="251" t="s">
        <v>83</v>
      </c>
      <c r="AV162" s="14" t="s">
        <v>81</v>
      </c>
      <c r="AW162" s="14" t="s">
        <v>33</v>
      </c>
      <c r="AX162" s="14" t="s">
        <v>73</v>
      </c>
      <c r="AY162" s="251" t="s">
        <v>117</v>
      </c>
    </row>
    <row r="163" s="14" customFormat="1">
      <c r="A163" s="14"/>
      <c r="B163" s="242"/>
      <c r="C163" s="243"/>
      <c r="D163" s="219" t="s">
        <v>143</v>
      </c>
      <c r="E163" s="244" t="s">
        <v>19</v>
      </c>
      <c r="F163" s="245" t="s">
        <v>206</v>
      </c>
      <c r="G163" s="243"/>
      <c r="H163" s="244" t="s">
        <v>19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143</v>
      </c>
      <c r="AU163" s="251" t="s">
        <v>83</v>
      </c>
      <c r="AV163" s="14" t="s">
        <v>81</v>
      </c>
      <c r="AW163" s="14" t="s">
        <v>33</v>
      </c>
      <c r="AX163" s="14" t="s">
        <v>73</v>
      </c>
      <c r="AY163" s="251" t="s">
        <v>117</v>
      </c>
    </row>
    <row r="164" s="13" customFormat="1">
      <c r="A164" s="13"/>
      <c r="B164" s="227"/>
      <c r="C164" s="228"/>
      <c r="D164" s="219" t="s">
        <v>143</v>
      </c>
      <c r="E164" s="229" t="s">
        <v>19</v>
      </c>
      <c r="F164" s="230" t="s">
        <v>242</v>
      </c>
      <c r="G164" s="228"/>
      <c r="H164" s="231">
        <v>11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143</v>
      </c>
      <c r="AU164" s="237" t="s">
        <v>83</v>
      </c>
      <c r="AV164" s="13" t="s">
        <v>83</v>
      </c>
      <c r="AW164" s="13" t="s">
        <v>33</v>
      </c>
      <c r="AX164" s="13" t="s">
        <v>73</v>
      </c>
      <c r="AY164" s="237" t="s">
        <v>117</v>
      </c>
    </row>
    <row r="165" s="14" customFormat="1">
      <c r="A165" s="14"/>
      <c r="B165" s="242"/>
      <c r="C165" s="243"/>
      <c r="D165" s="219" t="s">
        <v>143</v>
      </c>
      <c r="E165" s="244" t="s">
        <v>19</v>
      </c>
      <c r="F165" s="245" t="s">
        <v>205</v>
      </c>
      <c r="G165" s="243"/>
      <c r="H165" s="244" t="s">
        <v>19</v>
      </c>
      <c r="I165" s="246"/>
      <c r="J165" s="243"/>
      <c r="K165" s="243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143</v>
      </c>
      <c r="AU165" s="251" t="s">
        <v>83</v>
      </c>
      <c r="AV165" s="14" t="s">
        <v>81</v>
      </c>
      <c r="AW165" s="14" t="s">
        <v>33</v>
      </c>
      <c r="AX165" s="14" t="s">
        <v>73</v>
      </c>
      <c r="AY165" s="251" t="s">
        <v>117</v>
      </c>
    </row>
    <row r="166" s="14" customFormat="1">
      <c r="A166" s="14"/>
      <c r="B166" s="242"/>
      <c r="C166" s="243"/>
      <c r="D166" s="219" t="s">
        <v>143</v>
      </c>
      <c r="E166" s="244" t="s">
        <v>19</v>
      </c>
      <c r="F166" s="245" t="s">
        <v>214</v>
      </c>
      <c r="G166" s="243"/>
      <c r="H166" s="244" t="s">
        <v>19</v>
      </c>
      <c r="I166" s="246"/>
      <c r="J166" s="243"/>
      <c r="K166" s="243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143</v>
      </c>
      <c r="AU166" s="251" t="s">
        <v>83</v>
      </c>
      <c r="AV166" s="14" t="s">
        <v>81</v>
      </c>
      <c r="AW166" s="14" t="s">
        <v>33</v>
      </c>
      <c r="AX166" s="14" t="s">
        <v>73</v>
      </c>
      <c r="AY166" s="251" t="s">
        <v>117</v>
      </c>
    </row>
    <row r="167" s="13" customFormat="1">
      <c r="A167" s="13"/>
      <c r="B167" s="227"/>
      <c r="C167" s="228"/>
      <c r="D167" s="219" t="s">
        <v>143</v>
      </c>
      <c r="E167" s="229" t="s">
        <v>19</v>
      </c>
      <c r="F167" s="230" t="s">
        <v>137</v>
      </c>
      <c r="G167" s="228"/>
      <c r="H167" s="231">
        <v>3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143</v>
      </c>
      <c r="AU167" s="237" t="s">
        <v>83</v>
      </c>
      <c r="AV167" s="13" t="s">
        <v>83</v>
      </c>
      <c r="AW167" s="13" t="s">
        <v>33</v>
      </c>
      <c r="AX167" s="13" t="s">
        <v>73</v>
      </c>
      <c r="AY167" s="237" t="s">
        <v>117</v>
      </c>
    </row>
    <row r="168" s="14" customFormat="1">
      <c r="A168" s="14"/>
      <c r="B168" s="242"/>
      <c r="C168" s="243"/>
      <c r="D168" s="219" t="s">
        <v>143</v>
      </c>
      <c r="E168" s="244" t="s">
        <v>19</v>
      </c>
      <c r="F168" s="245" t="s">
        <v>216</v>
      </c>
      <c r="G168" s="243"/>
      <c r="H168" s="244" t="s">
        <v>19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143</v>
      </c>
      <c r="AU168" s="251" t="s">
        <v>83</v>
      </c>
      <c r="AV168" s="14" t="s">
        <v>81</v>
      </c>
      <c r="AW168" s="14" t="s">
        <v>33</v>
      </c>
      <c r="AX168" s="14" t="s">
        <v>73</v>
      </c>
      <c r="AY168" s="251" t="s">
        <v>117</v>
      </c>
    </row>
    <row r="169" s="13" customFormat="1">
      <c r="A169" s="13"/>
      <c r="B169" s="227"/>
      <c r="C169" s="228"/>
      <c r="D169" s="219" t="s">
        <v>143</v>
      </c>
      <c r="E169" s="229" t="s">
        <v>19</v>
      </c>
      <c r="F169" s="230" t="s">
        <v>147</v>
      </c>
      <c r="G169" s="228"/>
      <c r="H169" s="231">
        <v>4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143</v>
      </c>
      <c r="AU169" s="237" t="s">
        <v>83</v>
      </c>
      <c r="AV169" s="13" t="s">
        <v>83</v>
      </c>
      <c r="AW169" s="13" t="s">
        <v>33</v>
      </c>
      <c r="AX169" s="13" t="s">
        <v>73</v>
      </c>
      <c r="AY169" s="237" t="s">
        <v>117</v>
      </c>
    </row>
    <row r="170" s="14" customFormat="1">
      <c r="A170" s="14"/>
      <c r="B170" s="242"/>
      <c r="C170" s="243"/>
      <c r="D170" s="219" t="s">
        <v>143</v>
      </c>
      <c r="E170" s="244" t="s">
        <v>19</v>
      </c>
      <c r="F170" s="245" t="s">
        <v>205</v>
      </c>
      <c r="G170" s="243"/>
      <c r="H170" s="244" t="s">
        <v>19</v>
      </c>
      <c r="I170" s="246"/>
      <c r="J170" s="243"/>
      <c r="K170" s="243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143</v>
      </c>
      <c r="AU170" s="251" t="s">
        <v>83</v>
      </c>
      <c r="AV170" s="14" t="s">
        <v>81</v>
      </c>
      <c r="AW170" s="14" t="s">
        <v>33</v>
      </c>
      <c r="AX170" s="14" t="s">
        <v>73</v>
      </c>
      <c r="AY170" s="251" t="s">
        <v>117</v>
      </c>
    </row>
    <row r="171" s="14" customFormat="1">
      <c r="A171" s="14"/>
      <c r="B171" s="242"/>
      <c r="C171" s="243"/>
      <c r="D171" s="219" t="s">
        <v>143</v>
      </c>
      <c r="E171" s="244" t="s">
        <v>19</v>
      </c>
      <c r="F171" s="245" t="s">
        <v>220</v>
      </c>
      <c r="G171" s="243"/>
      <c r="H171" s="244" t="s">
        <v>19</v>
      </c>
      <c r="I171" s="246"/>
      <c r="J171" s="243"/>
      <c r="K171" s="243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143</v>
      </c>
      <c r="AU171" s="251" t="s">
        <v>83</v>
      </c>
      <c r="AV171" s="14" t="s">
        <v>81</v>
      </c>
      <c r="AW171" s="14" t="s">
        <v>33</v>
      </c>
      <c r="AX171" s="14" t="s">
        <v>73</v>
      </c>
      <c r="AY171" s="251" t="s">
        <v>117</v>
      </c>
    </row>
    <row r="172" s="13" customFormat="1">
      <c r="A172" s="13"/>
      <c r="B172" s="227"/>
      <c r="C172" s="228"/>
      <c r="D172" s="219" t="s">
        <v>143</v>
      </c>
      <c r="E172" s="229" t="s">
        <v>19</v>
      </c>
      <c r="F172" s="230" t="s">
        <v>242</v>
      </c>
      <c r="G172" s="228"/>
      <c r="H172" s="231">
        <v>11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143</v>
      </c>
      <c r="AU172" s="237" t="s">
        <v>83</v>
      </c>
      <c r="AV172" s="13" t="s">
        <v>83</v>
      </c>
      <c r="AW172" s="13" t="s">
        <v>33</v>
      </c>
      <c r="AX172" s="13" t="s">
        <v>73</v>
      </c>
      <c r="AY172" s="237" t="s">
        <v>117</v>
      </c>
    </row>
    <row r="173" s="15" customFormat="1">
      <c r="A173" s="15"/>
      <c r="B173" s="252"/>
      <c r="C173" s="253"/>
      <c r="D173" s="219" t="s">
        <v>143</v>
      </c>
      <c r="E173" s="254" t="s">
        <v>19</v>
      </c>
      <c r="F173" s="255" t="s">
        <v>174</v>
      </c>
      <c r="G173" s="253"/>
      <c r="H173" s="256">
        <v>29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143</v>
      </c>
      <c r="AU173" s="262" t="s">
        <v>83</v>
      </c>
      <c r="AV173" s="15" t="s">
        <v>147</v>
      </c>
      <c r="AW173" s="15" t="s">
        <v>33</v>
      </c>
      <c r="AX173" s="15" t="s">
        <v>81</v>
      </c>
      <c r="AY173" s="262" t="s">
        <v>117</v>
      </c>
    </row>
    <row r="174" s="2" customFormat="1" ht="33" customHeight="1">
      <c r="A174" s="40"/>
      <c r="B174" s="41"/>
      <c r="C174" s="263" t="s">
        <v>243</v>
      </c>
      <c r="D174" s="263" t="s">
        <v>175</v>
      </c>
      <c r="E174" s="264" t="s">
        <v>244</v>
      </c>
      <c r="F174" s="265" t="s">
        <v>245</v>
      </c>
      <c r="G174" s="266" t="s">
        <v>178</v>
      </c>
      <c r="H174" s="267">
        <v>29</v>
      </c>
      <c r="I174" s="268"/>
      <c r="J174" s="269">
        <f>ROUND(I174*H174,2)</f>
        <v>0</v>
      </c>
      <c r="K174" s="265" t="s">
        <v>166</v>
      </c>
      <c r="L174" s="270"/>
      <c r="M174" s="271" t="s">
        <v>19</v>
      </c>
      <c r="N174" s="272" t="s">
        <v>44</v>
      </c>
      <c r="O174" s="86"/>
      <c r="P174" s="215">
        <f>O174*H174</f>
        <v>0</v>
      </c>
      <c r="Q174" s="215">
        <v>0.0028</v>
      </c>
      <c r="R174" s="215">
        <f>Q174*H174</f>
        <v>0.081199999999999994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179</v>
      </c>
      <c r="AT174" s="217" t="s">
        <v>175</v>
      </c>
      <c r="AU174" s="217" t="s">
        <v>83</v>
      </c>
      <c r="AY174" s="19" t="s">
        <v>117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147</v>
      </c>
      <c r="BM174" s="217" t="s">
        <v>246</v>
      </c>
    </row>
    <row r="175" s="2" customFormat="1">
      <c r="A175" s="40"/>
      <c r="B175" s="41"/>
      <c r="C175" s="42"/>
      <c r="D175" s="219" t="s">
        <v>126</v>
      </c>
      <c r="E175" s="42"/>
      <c r="F175" s="220" t="s">
        <v>245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83</v>
      </c>
    </row>
    <row r="176" s="2" customFormat="1" ht="37.8" customHeight="1">
      <c r="A176" s="40"/>
      <c r="B176" s="41"/>
      <c r="C176" s="263" t="s">
        <v>242</v>
      </c>
      <c r="D176" s="263" t="s">
        <v>175</v>
      </c>
      <c r="E176" s="264" t="s">
        <v>176</v>
      </c>
      <c r="F176" s="265" t="s">
        <v>177</v>
      </c>
      <c r="G176" s="266" t="s">
        <v>178</v>
      </c>
      <c r="H176" s="267">
        <v>29</v>
      </c>
      <c r="I176" s="268"/>
      <c r="J176" s="269">
        <f>ROUND(I176*H176,2)</f>
        <v>0</v>
      </c>
      <c r="K176" s="265" t="s">
        <v>166</v>
      </c>
      <c r="L176" s="270"/>
      <c r="M176" s="271" t="s">
        <v>19</v>
      </c>
      <c r="N176" s="272" t="s">
        <v>44</v>
      </c>
      <c r="O176" s="86"/>
      <c r="P176" s="215">
        <f>O176*H176</f>
        <v>0</v>
      </c>
      <c r="Q176" s="215">
        <v>0.070000000000000007</v>
      </c>
      <c r="R176" s="215">
        <f>Q176*H176</f>
        <v>2.0300000000000002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179</v>
      </c>
      <c r="AT176" s="217" t="s">
        <v>175</v>
      </c>
      <c r="AU176" s="217" t="s">
        <v>83</v>
      </c>
      <c r="AY176" s="19" t="s">
        <v>117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81</v>
      </c>
      <c r="BK176" s="218">
        <f>ROUND(I176*H176,2)</f>
        <v>0</v>
      </c>
      <c r="BL176" s="19" t="s">
        <v>147</v>
      </c>
      <c r="BM176" s="217" t="s">
        <v>247</v>
      </c>
    </row>
    <row r="177" s="2" customFormat="1">
      <c r="A177" s="40"/>
      <c r="B177" s="41"/>
      <c r="C177" s="42"/>
      <c r="D177" s="219" t="s">
        <v>126</v>
      </c>
      <c r="E177" s="42"/>
      <c r="F177" s="220" t="s">
        <v>177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126</v>
      </c>
      <c r="AU177" s="19" t="s">
        <v>83</v>
      </c>
    </row>
    <row r="178" s="2" customFormat="1" ht="21.75" customHeight="1">
      <c r="A178" s="40"/>
      <c r="B178" s="41"/>
      <c r="C178" s="206" t="s">
        <v>8</v>
      </c>
      <c r="D178" s="206" t="s">
        <v>120</v>
      </c>
      <c r="E178" s="207" t="s">
        <v>248</v>
      </c>
      <c r="F178" s="208" t="s">
        <v>249</v>
      </c>
      <c r="G178" s="209" t="s">
        <v>250</v>
      </c>
      <c r="H178" s="210">
        <v>0.47999999999999998</v>
      </c>
      <c r="I178" s="211"/>
      <c r="J178" s="212">
        <f>ROUND(I178*H178,2)</f>
        <v>0</v>
      </c>
      <c r="K178" s="208" t="s">
        <v>166</v>
      </c>
      <c r="L178" s="46"/>
      <c r="M178" s="213" t="s">
        <v>19</v>
      </c>
      <c r="N178" s="214" t="s">
        <v>44</v>
      </c>
      <c r="O178" s="86"/>
      <c r="P178" s="215">
        <f>O178*H178</f>
        <v>0</v>
      </c>
      <c r="Q178" s="215">
        <v>2.5018699999999998</v>
      </c>
      <c r="R178" s="215">
        <f>Q178*H178</f>
        <v>1.2008975999999998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147</v>
      </c>
      <c r="AT178" s="217" t="s">
        <v>120</v>
      </c>
      <c r="AU178" s="217" t="s">
        <v>83</v>
      </c>
      <c r="AY178" s="19" t="s">
        <v>117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81</v>
      </c>
      <c r="BK178" s="218">
        <f>ROUND(I178*H178,2)</f>
        <v>0</v>
      </c>
      <c r="BL178" s="19" t="s">
        <v>147</v>
      </c>
      <c r="BM178" s="217" t="s">
        <v>251</v>
      </c>
    </row>
    <row r="179" s="2" customFormat="1">
      <c r="A179" s="40"/>
      <c r="B179" s="41"/>
      <c r="C179" s="42"/>
      <c r="D179" s="219" t="s">
        <v>126</v>
      </c>
      <c r="E179" s="42"/>
      <c r="F179" s="220" t="s">
        <v>252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126</v>
      </c>
      <c r="AU179" s="19" t="s">
        <v>83</v>
      </c>
    </row>
    <row r="180" s="2" customFormat="1">
      <c r="A180" s="40"/>
      <c r="B180" s="41"/>
      <c r="C180" s="42"/>
      <c r="D180" s="224" t="s">
        <v>127</v>
      </c>
      <c r="E180" s="42"/>
      <c r="F180" s="225" t="s">
        <v>253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127</v>
      </c>
      <c r="AU180" s="19" t="s">
        <v>83</v>
      </c>
    </row>
    <row r="181" s="14" customFormat="1">
      <c r="A181" s="14"/>
      <c r="B181" s="242"/>
      <c r="C181" s="243"/>
      <c r="D181" s="219" t="s">
        <v>143</v>
      </c>
      <c r="E181" s="244" t="s">
        <v>19</v>
      </c>
      <c r="F181" s="245" t="s">
        <v>205</v>
      </c>
      <c r="G181" s="243"/>
      <c r="H181" s="244" t="s">
        <v>19</v>
      </c>
      <c r="I181" s="246"/>
      <c r="J181" s="243"/>
      <c r="K181" s="243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143</v>
      </c>
      <c r="AU181" s="251" t="s">
        <v>83</v>
      </c>
      <c r="AV181" s="14" t="s">
        <v>81</v>
      </c>
      <c r="AW181" s="14" t="s">
        <v>33</v>
      </c>
      <c r="AX181" s="14" t="s">
        <v>73</v>
      </c>
      <c r="AY181" s="251" t="s">
        <v>117</v>
      </c>
    </row>
    <row r="182" s="14" customFormat="1">
      <c r="A182" s="14"/>
      <c r="B182" s="242"/>
      <c r="C182" s="243"/>
      <c r="D182" s="219" t="s">
        <v>143</v>
      </c>
      <c r="E182" s="244" t="s">
        <v>19</v>
      </c>
      <c r="F182" s="245" t="s">
        <v>220</v>
      </c>
      <c r="G182" s="243"/>
      <c r="H182" s="244" t="s">
        <v>19</v>
      </c>
      <c r="I182" s="246"/>
      <c r="J182" s="243"/>
      <c r="K182" s="243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143</v>
      </c>
      <c r="AU182" s="251" t="s">
        <v>83</v>
      </c>
      <c r="AV182" s="14" t="s">
        <v>81</v>
      </c>
      <c r="AW182" s="14" t="s">
        <v>33</v>
      </c>
      <c r="AX182" s="14" t="s">
        <v>73</v>
      </c>
      <c r="AY182" s="251" t="s">
        <v>117</v>
      </c>
    </row>
    <row r="183" s="13" customFormat="1">
      <c r="A183" s="13"/>
      <c r="B183" s="227"/>
      <c r="C183" s="228"/>
      <c r="D183" s="219" t="s">
        <v>143</v>
      </c>
      <c r="E183" s="229" t="s">
        <v>19</v>
      </c>
      <c r="F183" s="230" t="s">
        <v>254</v>
      </c>
      <c r="G183" s="228"/>
      <c r="H183" s="231">
        <v>0.47999999999999998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143</v>
      </c>
      <c r="AU183" s="237" t="s">
        <v>83</v>
      </c>
      <c r="AV183" s="13" t="s">
        <v>83</v>
      </c>
      <c r="AW183" s="13" t="s">
        <v>33</v>
      </c>
      <c r="AX183" s="13" t="s">
        <v>81</v>
      </c>
      <c r="AY183" s="237" t="s">
        <v>117</v>
      </c>
    </row>
    <row r="184" s="2" customFormat="1" ht="21.75" customHeight="1">
      <c r="A184" s="40"/>
      <c r="B184" s="41"/>
      <c r="C184" s="206" t="s">
        <v>255</v>
      </c>
      <c r="D184" s="206" t="s">
        <v>120</v>
      </c>
      <c r="E184" s="207" t="s">
        <v>256</v>
      </c>
      <c r="F184" s="208" t="s">
        <v>257</v>
      </c>
      <c r="G184" s="209" t="s">
        <v>165</v>
      </c>
      <c r="H184" s="210">
        <v>4.7999999999999998</v>
      </c>
      <c r="I184" s="211"/>
      <c r="J184" s="212">
        <f>ROUND(I184*H184,2)</f>
        <v>0</v>
      </c>
      <c r="K184" s="208" t="s">
        <v>166</v>
      </c>
      <c r="L184" s="46"/>
      <c r="M184" s="213" t="s">
        <v>19</v>
      </c>
      <c r="N184" s="214" t="s">
        <v>44</v>
      </c>
      <c r="O184" s="86"/>
      <c r="P184" s="215">
        <f>O184*H184</f>
        <v>0</v>
      </c>
      <c r="Q184" s="215">
        <v>0.015890000000000001</v>
      </c>
      <c r="R184" s="215">
        <f>Q184*H184</f>
        <v>0.076272000000000006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147</v>
      </c>
      <c r="AT184" s="217" t="s">
        <v>120</v>
      </c>
      <c r="AU184" s="217" t="s">
        <v>83</v>
      </c>
      <c r="AY184" s="19" t="s">
        <v>117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81</v>
      </c>
      <c r="BK184" s="218">
        <f>ROUND(I184*H184,2)</f>
        <v>0</v>
      </c>
      <c r="BL184" s="19" t="s">
        <v>147</v>
      </c>
      <c r="BM184" s="217" t="s">
        <v>258</v>
      </c>
    </row>
    <row r="185" s="2" customFormat="1">
      <c r="A185" s="40"/>
      <c r="B185" s="41"/>
      <c r="C185" s="42"/>
      <c r="D185" s="219" t="s">
        <v>126</v>
      </c>
      <c r="E185" s="42"/>
      <c r="F185" s="220" t="s">
        <v>259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126</v>
      </c>
      <c r="AU185" s="19" t="s">
        <v>83</v>
      </c>
    </row>
    <row r="186" s="2" customFormat="1">
      <c r="A186" s="40"/>
      <c r="B186" s="41"/>
      <c r="C186" s="42"/>
      <c r="D186" s="224" t="s">
        <v>127</v>
      </c>
      <c r="E186" s="42"/>
      <c r="F186" s="225" t="s">
        <v>260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127</v>
      </c>
      <c r="AU186" s="19" t="s">
        <v>83</v>
      </c>
    </row>
    <row r="187" s="14" customFormat="1">
      <c r="A187" s="14"/>
      <c r="B187" s="242"/>
      <c r="C187" s="243"/>
      <c r="D187" s="219" t="s">
        <v>143</v>
      </c>
      <c r="E187" s="244" t="s">
        <v>19</v>
      </c>
      <c r="F187" s="245" t="s">
        <v>205</v>
      </c>
      <c r="G187" s="243"/>
      <c r="H187" s="244" t="s">
        <v>19</v>
      </c>
      <c r="I187" s="246"/>
      <c r="J187" s="243"/>
      <c r="K187" s="243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143</v>
      </c>
      <c r="AU187" s="251" t="s">
        <v>83</v>
      </c>
      <c r="AV187" s="14" t="s">
        <v>81</v>
      </c>
      <c r="AW187" s="14" t="s">
        <v>33</v>
      </c>
      <c r="AX187" s="14" t="s">
        <v>73</v>
      </c>
      <c r="AY187" s="251" t="s">
        <v>117</v>
      </c>
    </row>
    <row r="188" s="14" customFormat="1">
      <c r="A188" s="14"/>
      <c r="B188" s="242"/>
      <c r="C188" s="243"/>
      <c r="D188" s="219" t="s">
        <v>143</v>
      </c>
      <c r="E188" s="244" t="s">
        <v>19</v>
      </c>
      <c r="F188" s="245" t="s">
        <v>220</v>
      </c>
      <c r="G188" s="243"/>
      <c r="H188" s="244" t="s">
        <v>19</v>
      </c>
      <c r="I188" s="246"/>
      <c r="J188" s="243"/>
      <c r="K188" s="243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143</v>
      </c>
      <c r="AU188" s="251" t="s">
        <v>83</v>
      </c>
      <c r="AV188" s="14" t="s">
        <v>81</v>
      </c>
      <c r="AW188" s="14" t="s">
        <v>33</v>
      </c>
      <c r="AX188" s="14" t="s">
        <v>73</v>
      </c>
      <c r="AY188" s="251" t="s">
        <v>117</v>
      </c>
    </row>
    <row r="189" s="13" customFormat="1">
      <c r="A189" s="13"/>
      <c r="B189" s="227"/>
      <c r="C189" s="228"/>
      <c r="D189" s="219" t="s">
        <v>143</v>
      </c>
      <c r="E189" s="229" t="s">
        <v>19</v>
      </c>
      <c r="F189" s="230" t="s">
        <v>261</v>
      </c>
      <c r="G189" s="228"/>
      <c r="H189" s="231">
        <v>4.7999999999999998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143</v>
      </c>
      <c r="AU189" s="237" t="s">
        <v>83</v>
      </c>
      <c r="AV189" s="13" t="s">
        <v>83</v>
      </c>
      <c r="AW189" s="13" t="s">
        <v>33</v>
      </c>
      <c r="AX189" s="13" t="s">
        <v>81</v>
      </c>
      <c r="AY189" s="237" t="s">
        <v>117</v>
      </c>
    </row>
    <row r="190" s="2" customFormat="1" ht="24.15" customHeight="1">
      <c r="A190" s="40"/>
      <c r="B190" s="41"/>
      <c r="C190" s="206" t="s">
        <v>262</v>
      </c>
      <c r="D190" s="206" t="s">
        <v>120</v>
      </c>
      <c r="E190" s="207" t="s">
        <v>263</v>
      </c>
      <c r="F190" s="208" t="s">
        <v>264</v>
      </c>
      <c r="G190" s="209" t="s">
        <v>165</v>
      </c>
      <c r="H190" s="210">
        <v>4.7999999999999998</v>
      </c>
      <c r="I190" s="211"/>
      <c r="J190" s="212">
        <f>ROUND(I190*H190,2)</f>
        <v>0</v>
      </c>
      <c r="K190" s="208" t="s">
        <v>166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147</v>
      </c>
      <c r="AT190" s="217" t="s">
        <v>120</v>
      </c>
      <c r="AU190" s="217" t="s">
        <v>83</v>
      </c>
      <c r="AY190" s="19" t="s">
        <v>117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147</v>
      </c>
      <c r="BM190" s="217" t="s">
        <v>265</v>
      </c>
    </row>
    <row r="191" s="2" customFormat="1">
      <c r="A191" s="40"/>
      <c r="B191" s="41"/>
      <c r="C191" s="42"/>
      <c r="D191" s="219" t="s">
        <v>126</v>
      </c>
      <c r="E191" s="42"/>
      <c r="F191" s="220" t="s">
        <v>266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126</v>
      </c>
      <c r="AU191" s="19" t="s">
        <v>83</v>
      </c>
    </row>
    <row r="192" s="2" customFormat="1">
      <c r="A192" s="40"/>
      <c r="B192" s="41"/>
      <c r="C192" s="42"/>
      <c r="D192" s="224" t="s">
        <v>127</v>
      </c>
      <c r="E192" s="42"/>
      <c r="F192" s="225" t="s">
        <v>267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127</v>
      </c>
      <c r="AU192" s="19" t="s">
        <v>83</v>
      </c>
    </row>
    <row r="193" s="14" customFormat="1">
      <c r="A193" s="14"/>
      <c r="B193" s="242"/>
      <c r="C193" s="243"/>
      <c r="D193" s="219" t="s">
        <v>143</v>
      </c>
      <c r="E193" s="244" t="s">
        <v>19</v>
      </c>
      <c r="F193" s="245" t="s">
        <v>205</v>
      </c>
      <c r="G193" s="243"/>
      <c r="H193" s="244" t="s">
        <v>19</v>
      </c>
      <c r="I193" s="246"/>
      <c r="J193" s="243"/>
      <c r="K193" s="243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143</v>
      </c>
      <c r="AU193" s="251" t="s">
        <v>83</v>
      </c>
      <c r="AV193" s="14" t="s">
        <v>81</v>
      </c>
      <c r="AW193" s="14" t="s">
        <v>33</v>
      </c>
      <c r="AX193" s="14" t="s">
        <v>73</v>
      </c>
      <c r="AY193" s="251" t="s">
        <v>117</v>
      </c>
    </row>
    <row r="194" s="14" customFormat="1">
      <c r="A194" s="14"/>
      <c r="B194" s="242"/>
      <c r="C194" s="243"/>
      <c r="D194" s="219" t="s">
        <v>143</v>
      </c>
      <c r="E194" s="244" t="s">
        <v>19</v>
      </c>
      <c r="F194" s="245" t="s">
        <v>220</v>
      </c>
      <c r="G194" s="243"/>
      <c r="H194" s="244" t="s">
        <v>19</v>
      </c>
      <c r="I194" s="246"/>
      <c r="J194" s="243"/>
      <c r="K194" s="243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143</v>
      </c>
      <c r="AU194" s="251" t="s">
        <v>83</v>
      </c>
      <c r="AV194" s="14" t="s">
        <v>81</v>
      </c>
      <c r="AW194" s="14" t="s">
        <v>33</v>
      </c>
      <c r="AX194" s="14" t="s">
        <v>73</v>
      </c>
      <c r="AY194" s="251" t="s">
        <v>117</v>
      </c>
    </row>
    <row r="195" s="13" customFormat="1">
      <c r="A195" s="13"/>
      <c r="B195" s="227"/>
      <c r="C195" s="228"/>
      <c r="D195" s="219" t="s">
        <v>143</v>
      </c>
      <c r="E195" s="229" t="s">
        <v>19</v>
      </c>
      <c r="F195" s="230" t="s">
        <v>261</v>
      </c>
      <c r="G195" s="228"/>
      <c r="H195" s="231">
        <v>4.7999999999999998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143</v>
      </c>
      <c r="AU195" s="237" t="s">
        <v>83</v>
      </c>
      <c r="AV195" s="13" t="s">
        <v>83</v>
      </c>
      <c r="AW195" s="13" t="s">
        <v>33</v>
      </c>
      <c r="AX195" s="13" t="s">
        <v>81</v>
      </c>
      <c r="AY195" s="237" t="s">
        <v>117</v>
      </c>
    </row>
    <row r="196" s="2" customFormat="1" ht="24.15" customHeight="1">
      <c r="A196" s="40"/>
      <c r="B196" s="41"/>
      <c r="C196" s="206" t="s">
        <v>268</v>
      </c>
      <c r="D196" s="206" t="s">
        <v>120</v>
      </c>
      <c r="E196" s="207" t="s">
        <v>269</v>
      </c>
      <c r="F196" s="208" t="s">
        <v>270</v>
      </c>
      <c r="G196" s="209" t="s">
        <v>271</v>
      </c>
      <c r="H196" s="210">
        <v>32.5</v>
      </c>
      <c r="I196" s="211"/>
      <c r="J196" s="212">
        <f>ROUND(I196*H196,2)</f>
        <v>0</v>
      </c>
      <c r="K196" s="208" t="s">
        <v>166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147</v>
      </c>
      <c r="AT196" s="217" t="s">
        <v>120</v>
      </c>
      <c r="AU196" s="217" t="s">
        <v>83</v>
      </c>
      <c r="AY196" s="19" t="s">
        <v>117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147</v>
      </c>
      <c r="BM196" s="217" t="s">
        <v>272</v>
      </c>
    </row>
    <row r="197" s="2" customFormat="1">
      <c r="A197" s="40"/>
      <c r="B197" s="41"/>
      <c r="C197" s="42"/>
      <c r="D197" s="219" t="s">
        <v>126</v>
      </c>
      <c r="E197" s="42"/>
      <c r="F197" s="220" t="s">
        <v>273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83</v>
      </c>
    </row>
    <row r="198" s="2" customFormat="1">
      <c r="A198" s="40"/>
      <c r="B198" s="41"/>
      <c r="C198" s="42"/>
      <c r="D198" s="224" t="s">
        <v>127</v>
      </c>
      <c r="E198" s="42"/>
      <c r="F198" s="225" t="s">
        <v>274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127</v>
      </c>
      <c r="AU198" s="19" t="s">
        <v>83</v>
      </c>
    </row>
    <row r="199" s="14" customFormat="1">
      <c r="A199" s="14"/>
      <c r="B199" s="242"/>
      <c r="C199" s="243"/>
      <c r="D199" s="219" t="s">
        <v>143</v>
      </c>
      <c r="E199" s="244" t="s">
        <v>19</v>
      </c>
      <c r="F199" s="245" t="s">
        <v>275</v>
      </c>
      <c r="G199" s="243"/>
      <c r="H199" s="244" t="s">
        <v>19</v>
      </c>
      <c r="I199" s="246"/>
      <c r="J199" s="243"/>
      <c r="K199" s="243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143</v>
      </c>
      <c r="AU199" s="251" t="s">
        <v>83</v>
      </c>
      <c r="AV199" s="14" t="s">
        <v>81</v>
      </c>
      <c r="AW199" s="14" t="s">
        <v>33</v>
      </c>
      <c r="AX199" s="14" t="s">
        <v>73</v>
      </c>
      <c r="AY199" s="251" t="s">
        <v>117</v>
      </c>
    </row>
    <row r="200" s="14" customFormat="1">
      <c r="A200" s="14"/>
      <c r="B200" s="242"/>
      <c r="C200" s="243"/>
      <c r="D200" s="219" t="s">
        <v>143</v>
      </c>
      <c r="E200" s="244" t="s">
        <v>19</v>
      </c>
      <c r="F200" s="245" t="s">
        <v>209</v>
      </c>
      <c r="G200" s="243"/>
      <c r="H200" s="244" t="s">
        <v>19</v>
      </c>
      <c r="I200" s="246"/>
      <c r="J200" s="243"/>
      <c r="K200" s="243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143</v>
      </c>
      <c r="AU200" s="251" t="s">
        <v>83</v>
      </c>
      <c r="AV200" s="14" t="s">
        <v>81</v>
      </c>
      <c r="AW200" s="14" t="s">
        <v>33</v>
      </c>
      <c r="AX200" s="14" t="s">
        <v>73</v>
      </c>
      <c r="AY200" s="251" t="s">
        <v>117</v>
      </c>
    </row>
    <row r="201" s="13" customFormat="1">
      <c r="A201" s="13"/>
      <c r="B201" s="227"/>
      <c r="C201" s="228"/>
      <c r="D201" s="219" t="s">
        <v>143</v>
      </c>
      <c r="E201" s="229" t="s">
        <v>19</v>
      </c>
      <c r="F201" s="230" t="s">
        <v>276</v>
      </c>
      <c r="G201" s="228"/>
      <c r="H201" s="231">
        <v>2.5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143</v>
      </c>
      <c r="AU201" s="237" t="s">
        <v>83</v>
      </c>
      <c r="AV201" s="13" t="s">
        <v>83</v>
      </c>
      <c r="AW201" s="13" t="s">
        <v>33</v>
      </c>
      <c r="AX201" s="13" t="s">
        <v>73</v>
      </c>
      <c r="AY201" s="237" t="s">
        <v>117</v>
      </c>
    </row>
    <row r="202" s="13" customFormat="1">
      <c r="A202" s="13"/>
      <c r="B202" s="227"/>
      <c r="C202" s="228"/>
      <c r="D202" s="219" t="s">
        <v>143</v>
      </c>
      <c r="E202" s="229" t="s">
        <v>19</v>
      </c>
      <c r="F202" s="230" t="s">
        <v>277</v>
      </c>
      <c r="G202" s="228"/>
      <c r="H202" s="231">
        <v>5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143</v>
      </c>
      <c r="AU202" s="237" t="s">
        <v>83</v>
      </c>
      <c r="AV202" s="13" t="s">
        <v>83</v>
      </c>
      <c r="AW202" s="13" t="s">
        <v>33</v>
      </c>
      <c r="AX202" s="13" t="s">
        <v>73</v>
      </c>
      <c r="AY202" s="237" t="s">
        <v>117</v>
      </c>
    </row>
    <row r="203" s="14" customFormat="1">
      <c r="A203" s="14"/>
      <c r="B203" s="242"/>
      <c r="C203" s="243"/>
      <c r="D203" s="219" t="s">
        <v>143</v>
      </c>
      <c r="E203" s="244" t="s">
        <v>19</v>
      </c>
      <c r="F203" s="245" t="s">
        <v>209</v>
      </c>
      <c r="G203" s="243"/>
      <c r="H203" s="244" t="s">
        <v>19</v>
      </c>
      <c r="I203" s="246"/>
      <c r="J203" s="243"/>
      <c r="K203" s="243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143</v>
      </c>
      <c r="AU203" s="251" t="s">
        <v>83</v>
      </c>
      <c r="AV203" s="14" t="s">
        <v>81</v>
      </c>
      <c r="AW203" s="14" t="s">
        <v>33</v>
      </c>
      <c r="AX203" s="14" t="s">
        <v>73</v>
      </c>
      <c r="AY203" s="251" t="s">
        <v>117</v>
      </c>
    </row>
    <row r="204" s="13" customFormat="1">
      <c r="A204" s="13"/>
      <c r="B204" s="227"/>
      <c r="C204" s="228"/>
      <c r="D204" s="219" t="s">
        <v>143</v>
      </c>
      <c r="E204" s="229" t="s">
        <v>19</v>
      </c>
      <c r="F204" s="230" t="s">
        <v>278</v>
      </c>
      <c r="G204" s="228"/>
      <c r="H204" s="231">
        <v>25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143</v>
      </c>
      <c r="AU204" s="237" t="s">
        <v>83</v>
      </c>
      <c r="AV204" s="13" t="s">
        <v>83</v>
      </c>
      <c r="AW204" s="13" t="s">
        <v>33</v>
      </c>
      <c r="AX204" s="13" t="s">
        <v>73</v>
      </c>
      <c r="AY204" s="237" t="s">
        <v>117</v>
      </c>
    </row>
    <row r="205" s="15" customFormat="1">
      <c r="A205" s="15"/>
      <c r="B205" s="252"/>
      <c r="C205" s="253"/>
      <c r="D205" s="219" t="s">
        <v>143</v>
      </c>
      <c r="E205" s="254" t="s">
        <v>19</v>
      </c>
      <c r="F205" s="255" t="s">
        <v>174</v>
      </c>
      <c r="G205" s="253"/>
      <c r="H205" s="256">
        <v>32.5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2" t="s">
        <v>143</v>
      </c>
      <c r="AU205" s="262" t="s">
        <v>83</v>
      </c>
      <c r="AV205" s="15" t="s">
        <v>147</v>
      </c>
      <c r="AW205" s="15" t="s">
        <v>33</v>
      </c>
      <c r="AX205" s="15" t="s">
        <v>81</v>
      </c>
      <c r="AY205" s="262" t="s">
        <v>117</v>
      </c>
    </row>
    <row r="206" s="2" customFormat="1" ht="24.15" customHeight="1">
      <c r="A206" s="40"/>
      <c r="B206" s="41"/>
      <c r="C206" s="263" t="s">
        <v>279</v>
      </c>
      <c r="D206" s="263" t="s">
        <v>175</v>
      </c>
      <c r="E206" s="264" t="s">
        <v>280</v>
      </c>
      <c r="F206" s="265" t="s">
        <v>281</v>
      </c>
      <c r="G206" s="266" t="s">
        <v>271</v>
      </c>
      <c r="H206" s="267">
        <v>34.125</v>
      </c>
      <c r="I206" s="268"/>
      <c r="J206" s="269">
        <f>ROUND(I206*H206,2)</f>
        <v>0</v>
      </c>
      <c r="K206" s="265" t="s">
        <v>166</v>
      </c>
      <c r="L206" s="270"/>
      <c r="M206" s="271" t="s">
        <v>19</v>
      </c>
      <c r="N206" s="272" t="s">
        <v>44</v>
      </c>
      <c r="O206" s="86"/>
      <c r="P206" s="215">
        <f>O206*H206</f>
        <v>0</v>
      </c>
      <c r="Q206" s="215">
        <v>0.00155</v>
      </c>
      <c r="R206" s="215">
        <f>Q206*H206</f>
        <v>0.052893749999999996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179</v>
      </c>
      <c r="AT206" s="217" t="s">
        <v>175</v>
      </c>
      <c r="AU206" s="217" t="s">
        <v>83</v>
      </c>
      <c r="AY206" s="19" t="s">
        <v>117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147</v>
      </c>
      <c r="BM206" s="217" t="s">
        <v>282</v>
      </c>
    </row>
    <row r="207" s="2" customFormat="1">
      <c r="A207" s="40"/>
      <c r="B207" s="41"/>
      <c r="C207" s="42"/>
      <c r="D207" s="219" t="s">
        <v>126</v>
      </c>
      <c r="E207" s="42"/>
      <c r="F207" s="220" t="s">
        <v>281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126</v>
      </c>
      <c r="AU207" s="19" t="s">
        <v>83</v>
      </c>
    </row>
    <row r="208" s="13" customFormat="1">
      <c r="A208" s="13"/>
      <c r="B208" s="227"/>
      <c r="C208" s="228"/>
      <c r="D208" s="219" t="s">
        <v>143</v>
      </c>
      <c r="E208" s="228"/>
      <c r="F208" s="230" t="s">
        <v>283</v>
      </c>
      <c r="G208" s="228"/>
      <c r="H208" s="231">
        <v>34.125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143</v>
      </c>
      <c r="AU208" s="237" t="s">
        <v>83</v>
      </c>
      <c r="AV208" s="13" t="s">
        <v>83</v>
      </c>
      <c r="AW208" s="13" t="s">
        <v>4</v>
      </c>
      <c r="AX208" s="13" t="s">
        <v>81</v>
      </c>
      <c r="AY208" s="237" t="s">
        <v>117</v>
      </c>
    </row>
    <row r="209" s="2" customFormat="1" ht="16.5" customHeight="1">
      <c r="A209" s="40"/>
      <c r="B209" s="41"/>
      <c r="C209" s="263" t="s">
        <v>284</v>
      </c>
      <c r="D209" s="263" t="s">
        <v>175</v>
      </c>
      <c r="E209" s="264" t="s">
        <v>285</v>
      </c>
      <c r="F209" s="265" t="s">
        <v>286</v>
      </c>
      <c r="G209" s="266" t="s">
        <v>271</v>
      </c>
      <c r="H209" s="267">
        <v>71.662999999999997</v>
      </c>
      <c r="I209" s="268"/>
      <c r="J209" s="269">
        <f>ROUND(I209*H209,2)</f>
        <v>0</v>
      </c>
      <c r="K209" s="265" t="s">
        <v>166</v>
      </c>
      <c r="L209" s="270"/>
      <c r="M209" s="271" t="s">
        <v>19</v>
      </c>
      <c r="N209" s="272" t="s">
        <v>44</v>
      </c>
      <c r="O209" s="86"/>
      <c r="P209" s="215">
        <f>O209*H209</f>
        <v>0</v>
      </c>
      <c r="Q209" s="215">
        <v>4.0000000000000003E-05</v>
      </c>
      <c r="R209" s="215">
        <f>Q209*H209</f>
        <v>0.00286652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179</v>
      </c>
      <c r="AT209" s="217" t="s">
        <v>175</v>
      </c>
      <c r="AU209" s="217" t="s">
        <v>83</v>
      </c>
      <c r="AY209" s="19" t="s">
        <v>117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147</v>
      </c>
      <c r="BM209" s="217" t="s">
        <v>287</v>
      </c>
    </row>
    <row r="210" s="2" customFormat="1">
      <c r="A210" s="40"/>
      <c r="B210" s="41"/>
      <c r="C210" s="42"/>
      <c r="D210" s="219" t="s">
        <v>126</v>
      </c>
      <c r="E210" s="42"/>
      <c r="F210" s="220" t="s">
        <v>286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83</v>
      </c>
    </row>
    <row r="211" s="13" customFormat="1">
      <c r="A211" s="13"/>
      <c r="B211" s="227"/>
      <c r="C211" s="228"/>
      <c r="D211" s="219" t="s">
        <v>143</v>
      </c>
      <c r="E211" s="228"/>
      <c r="F211" s="230" t="s">
        <v>288</v>
      </c>
      <c r="G211" s="228"/>
      <c r="H211" s="231">
        <v>71.662999999999997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143</v>
      </c>
      <c r="AU211" s="237" t="s">
        <v>83</v>
      </c>
      <c r="AV211" s="13" t="s">
        <v>83</v>
      </c>
      <c r="AW211" s="13" t="s">
        <v>4</v>
      </c>
      <c r="AX211" s="13" t="s">
        <v>81</v>
      </c>
      <c r="AY211" s="237" t="s">
        <v>117</v>
      </c>
    </row>
    <row r="212" s="2" customFormat="1" ht="24.15" customHeight="1">
      <c r="A212" s="40"/>
      <c r="B212" s="41"/>
      <c r="C212" s="206" t="s">
        <v>289</v>
      </c>
      <c r="D212" s="206" t="s">
        <v>120</v>
      </c>
      <c r="E212" s="207" t="s">
        <v>290</v>
      </c>
      <c r="F212" s="208" t="s">
        <v>291</v>
      </c>
      <c r="G212" s="209" t="s">
        <v>271</v>
      </c>
      <c r="H212" s="210">
        <v>68.170000000000002</v>
      </c>
      <c r="I212" s="211"/>
      <c r="J212" s="212">
        <f>ROUND(I212*H212,2)</f>
        <v>0</v>
      </c>
      <c r="K212" s="208" t="s">
        <v>166</v>
      </c>
      <c r="L212" s="46"/>
      <c r="M212" s="213" t="s">
        <v>19</v>
      </c>
      <c r="N212" s="214" t="s">
        <v>44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147</v>
      </c>
      <c r="AT212" s="217" t="s">
        <v>120</v>
      </c>
      <c r="AU212" s="217" t="s">
        <v>83</v>
      </c>
      <c r="AY212" s="19" t="s">
        <v>117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81</v>
      </c>
      <c r="BK212" s="218">
        <f>ROUND(I212*H212,2)</f>
        <v>0</v>
      </c>
      <c r="BL212" s="19" t="s">
        <v>147</v>
      </c>
      <c r="BM212" s="217" t="s">
        <v>292</v>
      </c>
    </row>
    <row r="213" s="2" customFormat="1">
      <c r="A213" s="40"/>
      <c r="B213" s="41"/>
      <c r="C213" s="42"/>
      <c r="D213" s="219" t="s">
        <v>126</v>
      </c>
      <c r="E213" s="42"/>
      <c r="F213" s="220" t="s">
        <v>293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126</v>
      </c>
      <c r="AU213" s="19" t="s">
        <v>83</v>
      </c>
    </row>
    <row r="214" s="2" customFormat="1">
      <c r="A214" s="40"/>
      <c r="B214" s="41"/>
      <c r="C214" s="42"/>
      <c r="D214" s="224" t="s">
        <v>127</v>
      </c>
      <c r="E214" s="42"/>
      <c r="F214" s="225" t="s">
        <v>294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127</v>
      </c>
      <c r="AU214" s="19" t="s">
        <v>83</v>
      </c>
    </row>
    <row r="215" s="14" customFormat="1">
      <c r="A215" s="14"/>
      <c r="B215" s="242"/>
      <c r="C215" s="243"/>
      <c r="D215" s="219" t="s">
        <v>143</v>
      </c>
      <c r="E215" s="244" t="s">
        <v>19</v>
      </c>
      <c r="F215" s="245" t="s">
        <v>295</v>
      </c>
      <c r="G215" s="243"/>
      <c r="H215" s="244" t="s">
        <v>19</v>
      </c>
      <c r="I215" s="246"/>
      <c r="J215" s="243"/>
      <c r="K215" s="243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143</v>
      </c>
      <c r="AU215" s="251" t="s">
        <v>83</v>
      </c>
      <c r="AV215" s="14" t="s">
        <v>81</v>
      </c>
      <c r="AW215" s="14" t="s">
        <v>33</v>
      </c>
      <c r="AX215" s="14" t="s">
        <v>73</v>
      </c>
      <c r="AY215" s="251" t="s">
        <v>117</v>
      </c>
    </row>
    <row r="216" s="14" customFormat="1">
      <c r="A216" s="14"/>
      <c r="B216" s="242"/>
      <c r="C216" s="243"/>
      <c r="D216" s="219" t="s">
        <v>143</v>
      </c>
      <c r="E216" s="244" t="s">
        <v>19</v>
      </c>
      <c r="F216" s="245" t="s">
        <v>205</v>
      </c>
      <c r="G216" s="243"/>
      <c r="H216" s="244" t="s">
        <v>19</v>
      </c>
      <c r="I216" s="246"/>
      <c r="J216" s="243"/>
      <c r="K216" s="243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143</v>
      </c>
      <c r="AU216" s="251" t="s">
        <v>83</v>
      </c>
      <c r="AV216" s="14" t="s">
        <v>81</v>
      </c>
      <c r="AW216" s="14" t="s">
        <v>33</v>
      </c>
      <c r="AX216" s="14" t="s">
        <v>73</v>
      </c>
      <c r="AY216" s="251" t="s">
        <v>117</v>
      </c>
    </row>
    <row r="217" s="13" customFormat="1">
      <c r="A217" s="13"/>
      <c r="B217" s="227"/>
      <c r="C217" s="228"/>
      <c r="D217" s="219" t="s">
        <v>143</v>
      </c>
      <c r="E217" s="229" t="s">
        <v>19</v>
      </c>
      <c r="F217" s="230" t="s">
        <v>296</v>
      </c>
      <c r="G217" s="228"/>
      <c r="H217" s="231">
        <v>27.82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143</v>
      </c>
      <c r="AU217" s="237" t="s">
        <v>83</v>
      </c>
      <c r="AV217" s="13" t="s">
        <v>83</v>
      </c>
      <c r="AW217" s="13" t="s">
        <v>33</v>
      </c>
      <c r="AX217" s="13" t="s">
        <v>73</v>
      </c>
      <c r="AY217" s="237" t="s">
        <v>117</v>
      </c>
    </row>
    <row r="218" s="14" customFormat="1">
      <c r="A218" s="14"/>
      <c r="B218" s="242"/>
      <c r="C218" s="243"/>
      <c r="D218" s="219" t="s">
        <v>143</v>
      </c>
      <c r="E218" s="244" t="s">
        <v>19</v>
      </c>
      <c r="F218" s="245" t="s">
        <v>205</v>
      </c>
      <c r="G218" s="243"/>
      <c r="H218" s="244" t="s">
        <v>19</v>
      </c>
      <c r="I218" s="246"/>
      <c r="J218" s="243"/>
      <c r="K218" s="243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143</v>
      </c>
      <c r="AU218" s="251" t="s">
        <v>83</v>
      </c>
      <c r="AV218" s="14" t="s">
        <v>81</v>
      </c>
      <c r="AW218" s="14" t="s">
        <v>33</v>
      </c>
      <c r="AX218" s="14" t="s">
        <v>73</v>
      </c>
      <c r="AY218" s="251" t="s">
        <v>117</v>
      </c>
    </row>
    <row r="219" s="13" customFormat="1">
      <c r="A219" s="13"/>
      <c r="B219" s="227"/>
      <c r="C219" s="228"/>
      <c r="D219" s="219" t="s">
        <v>143</v>
      </c>
      <c r="E219" s="229" t="s">
        <v>19</v>
      </c>
      <c r="F219" s="230" t="s">
        <v>297</v>
      </c>
      <c r="G219" s="228"/>
      <c r="H219" s="231">
        <v>5.75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143</v>
      </c>
      <c r="AU219" s="237" t="s">
        <v>83</v>
      </c>
      <c r="AV219" s="13" t="s">
        <v>83</v>
      </c>
      <c r="AW219" s="13" t="s">
        <v>33</v>
      </c>
      <c r="AX219" s="13" t="s">
        <v>73</v>
      </c>
      <c r="AY219" s="237" t="s">
        <v>117</v>
      </c>
    </row>
    <row r="220" s="13" customFormat="1">
      <c r="A220" s="13"/>
      <c r="B220" s="227"/>
      <c r="C220" s="228"/>
      <c r="D220" s="219" t="s">
        <v>143</v>
      </c>
      <c r="E220" s="229" t="s">
        <v>19</v>
      </c>
      <c r="F220" s="230" t="s">
        <v>298</v>
      </c>
      <c r="G220" s="228"/>
      <c r="H220" s="231">
        <v>8.3800000000000008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143</v>
      </c>
      <c r="AU220" s="237" t="s">
        <v>83</v>
      </c>
      <c r="AV220" s="13" t="s">
        <v>83</v>
      </c>
      <c r="AW220" s="13" t="s">
        <v>33</v>
      </c>
      <c r="AX220" s="13" t="s">
        <v>73</v>
      </c>
      <c r="AY220" s="237" t="s">
        <v>117</v>
      </c>
    </row>
    <row r="221" s="14" customFormat="1">
      <c r="A221" s="14"/>
      <c r="B221" s="242"/>
      <c r="C221" s="243"/>
      <c r="D221" s="219" t="s">
        <v>143</v>
      </c>
      <c r="E221" s="244" t="s">
        <v>19</v>
      </c>
      <c r="F221" s="245" t="s">
        <v>205</v>
      </c>
      <c r="G221" s="243"/>
      <c r="H221" s="244" t="s">
        <v>19</v>
      </c>
      <c r="I221" s="246"/>
      <c r="J221" s="243"/>
      <c r="K221" s="243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143</v>
      </c>
      <c r="AU221" s="251" t="s">
        <v>83</v>
      </c>
      <c r="AV221" s="14" t="s">
        <v>81</v>
      </c>
      <c r="AW221" s="14" t="s">
        <v>33</v>
      </c>
      <c r="AX221" s="14" t="s">
        <v>73</v>
      </c>
      <c r="AY221" s="251" t="s">
        <v>117</v>
      </c>
    </row>
    <row r="222" s="13" customFormat="1">
      <c r="A222" s="13"/>
      <c r="B222" s="227"/>
      <c r="C222" s="228"/>
      <c r="D222" s="219" t="s">
        <v>143</v>
      </c>
      <c r="E222" s="229" t="s">
        <v>19</v>
      </c>
      <c r="F222" s="230" t="s">
        <v>299</v>
      </c>
      <c r="G222" s="228"/>
      <c r="H222" s="231">
        <v>26.219999999999999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143</v>
      </c>
      <c r="AU222" s="237" t="s">
        <v>83</v>
      </c>
      <c r="AV222" s="13" t="s">
        <v>83</v>
      </c>
      <c r="AW222" s="13" t="s">
        <v>33</v>
      </c>
      <c r="AX222" s="13" t="s">
        <v>73</v>
      </c>
      <c r="AY222" s="237" t="s">
        <v>117</v>
      </c>
    </row>
    <row r="223" s="15" customFormat="1">
      <c r="A223" s="15"/>
      <c r="B223" s="252"/>
      <c r="C223" s="253"/>
      <c r="D223" s="219" t="s">
        <v>143</v>
      </c>
      <c r="E223" s="254" t="s">
        <v>19</v>
      </c>
      <c r="F223" s="255" t="s">
        <v>174</v>
      </c>
      <c r="G223" s="253"/>
      <c r="H223" s="256">
        <v>68.170000000000002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2" t="s">
        <v>143</v>
      </c>
      <c r="AU223" s="262" t="s">
        <v>83</v>
      </c>
      <c r="AV223" s="15" t="s">
        <v>147</v>
      </c>
      <c r="AW223" s="15" t="s">
        <v>33</v>
      </c>
      <c r="AX223" s="15" t="s">
        <v>81</v>
      </c>
      <c r="AY223" s="262" t="s">
        <v>117</v>
      </c>
    </row>
    <row r="224" s="2" customFormat="1" ht="24.15" customHeight="1">
      <c r="A224" s="40"/>
      <c r="B224" s="41"/>
      <c r="C224" s="263" t="s">
        <v>300</v>
      </c>
      <c r="D224" s="263" t="s">
        <v>175</v>
      </c>
      <c r="E224" s="264" t="s">
        <v>301</v>
      </c>
      <c r="F224" s="265" t="s">
        <v>302</v>
      </c>
      <c r="G224" s="266" t="s">
        <v>271</v>
      </c>
      <c r="H224" s="267">
        <v>71.578999999999994</v>
      </c>
      <c r="I224" s="268"/>
      <c r="J224" s="269">
        <f>ROUND(I224*H224,2)</f>
        <v>0</v>
      </c>
      <c r="K224" s="265" t="s">
        <v>166</v>
      </c>
      <c r="L224" s="270"/>
      <c r="M224" s="271" t="s">
        <v>19</v>
      </c>
      <c r="N224" s="272" t="s">
        <v>44</v>
      </c>
      <c r="O224" s="86"/>
      <c r="P224" s="215">
        <f>O224*H224</f>
        <v>0</v>
      </c>
      <c r="Q224" s="215">
        <v>0.0016000000000000001</v>
      </c>
      <c r="R224" s="215">
        <f>Q224*H224</f>
        <v>0.1145264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179</v>
      </c>
      <c r="AT224" s="217" t="s">
        <v>175</v>
      </c>
      <c r="AU224" s="217" t="s">
        <v>83</v>
      </c>
      <c r="AY224" s="19" t="s">
        <v>117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81</v>
      </c>
      <c r="BK224" s="218">
        <f>ROUND(I224*H224,2)</f>
        <v>0</v>
      </c>
      <c r="BL224" s="19" t="s">
        <v>147</v>
      </c>
      <c r="BM224" s="217" t="s">
        <v>303</v>
      </c>
    </row>
    <row r="225" s="2" customFormat="1">
      <c r="A225" s="40"/>
      <c r="B225" s="41"/>
      <c r="C225" s="42"/>
      <c r="D225" s="219" t="s">
        <v>126</v>
      </c>
      <c r="E225" s="42"/>
      <c r="F225" s="220" t="s">
        <v>302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126</v>
      </c>
      <c r="AU225" s="19" t="s">
        <v>83</v>
      </c>
    </row>
    <row r="226" s="13" customFormat="1">
      <c r="A226" s="13"/>
      <c r="B226" s="227"/>
      <c r="C226" s="228"/>
      <c r="D226" s="219" t="s">
        <v>143</v>
      </c>
      <c r="E226" s="228"/>
      <c r="F226" s="230" t="s">
        <v>304</v>
      </c>
      <c r="G226" s="228"/>
      <c r="H226" s="231">
        <v>71.578999999999994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143</v>
      </c>
      <c r="AU226" s="237" t="s">
        <v>83</v>
      </c>
      <c r="AV226" s="13" t="s">
        <v>83</v>
      </c>
      <c r="AW226" s="13" t="s">
        <v>4</v>
      </c>
      <c r="AX226" s="13" t="s">
        <v>81</v>
      </c>
      <c r="AY226" s="237" t="s">
        <v>117</v>
      </c>
    </row>
    <row r="227" s="2" customFormat="1" ht="16.5" customHeight="1">
      <c r="A227" s="40"/>
      <c r="B227" s="41"/>
      <c r="C227" s="263" t="s">
        <v>305</v>
      </c>
      <c r="D227" s="263" t="s">
        <v>175</v>
      </c>
      <c r="E227" s="264" t="s">
        <v>285</v>
      </c>
      <c r="F227" s="265" t="s">
        <v>286</v>
      </c>
      <c r="G227" s="266" t="s">
        <v>271</v>
      </c>
      <c r="H227" s="267">
        <v>211.327</v>
      </c>
      <c r="I227" s="268"/>
      <c r="J227" s="269">
        <f>ROUND(I227*H227,2)</f>
        <v>0</v>
      </c>
      <c r="K227" s="265" t="s">
        <v>166</v>
      </c>
      <c r="L227" s="270"/>
      <c r="M227" s="271" t="s">
        <v>19</v>
      </c>
      <c r="N227" s="272" t="s">
        <v>44</v>
      </c>
      <c r="O227" s="86"/>
      <c r="P227" s="215">
        <f>O227*H227</f>
        <v>0</v>
      </c>
      <c r="Q227" s="215">
        <v>4.0000000000000003E-05</v>
      </c>
      <c r="R227" s="215">
        <f>Q227*H227</f>
        <v>0.00845308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179</v>
      </c>
      <c r="AT227" s="217" t="s">
        <v>175</v>
      </c>
      <c r="AU227" s="217" t="s">
        <v>83</v>
      </c>
      <c r="AY227" s="19" t="s">
        <v>117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81</v>
      </c>
      <c r="BK227" s="218">
        <f>ROUND(I227*H227,2)</f>
        <v>0</v>
      </c>
      <c r="BL227" s="19" t="s">
        <v>147</v>
      </c>
      <c r="BM227" s="217" t="s">
        <v>306</v>
      </c>
    </row>
    <row r="228" s="2" customFormat="1">
      <c r="A228" s="40"/>
      <c r="B228" s="41"/>
      <c r="C228" s="42"/>
      <c r="D228" s="219" t="s">
        <v>126</v>
      </c>
      <c r="E228" s="42"/>
      <c r="F228" s="220" t="s">
        <v>286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126</v>
      </c>
      <c r="AU228" s="19" t="s">
        <v>83</v>
      </c>
    </row>
    <row r="229" s="13" customFormat="1">
      <c r="A229" s="13"/>
      <c r="B229" s="227"/>
      <c r="C229" s="228"/>
      <c r="D229" s="219" t="s">
        <v>143</v>
      </c>
      <c r="E229" s="228"/>
      <c r="F229" s="230" t="s">
        <v>307</v>
      </c>
      <c r="G229" s="228"/>
      <c r="H229" s="231">
        <v>211.327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143</v>
      </c>
      <c r="AU229" s="237" t="s">
        <v>83</v>
      </c>
      <c r="AV229" s="13" t="s">
        <v>83</v>
      </c>
      <c r="AW229" s="13" t="s">
        <v>4</v>
      </c>
      <c r="AX229" s="13" t="s">
        <v>81</v>
      </c>
      <c r="AY229" s="237" t="s">
        <v>117</v>
      </c>
    </row>
    <row r="230" s="12" customFormat="1" ht="22.8" customHeight="1">
      <c r="A230" s="12"/>
      <c r="B230" s="190"/>
      <c r="C230" s="191"/>
      <c r="D230" s="192" t="s">
        <v>72</v>
      </c>
      <c r="E230" s="204" t="s">
        <v>184</v>
      </c>
      <c r="F230" s="204" t="s">
        <v>308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SUM(P231:P288)</f>
        <v>0</v>
      </c>
      <c r="Q230" s="198"/>
      <c r="R230" s="199">
        <f>SUM(R231:R288)</f>
        <v>0.085949999999999999</v>
      </c>
      <c r="S230" s="198"/>
      <c r="T230" s="200">
        <f>SUM(T231:T288)</f>
        <v>1.8319999999999999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81</v>
      </c>
      <c r="AT230" s="202" t="s">
        <v>72</v>
      </c>
      <c r="AU230" s="202" t="s">
        <v>81</v>
      </c>
      <c r="AY230" s="201" t="s">
        <v>117</v>
      </c>
      <c r="BK230" s="203">
        <f>SUM(BK231:BK288)</f>
        <v>0</v>
      </c>
    </row>
    <row r="231" s="2" customFormat="1" ht="24.15" customHeight="1">
      <c r="A231" s="40"/>
      <c r="B231" s="41"/>
      <c r="C231" s="206" t="s">
        <v>7</v>
      </c>
      <c r="D231" s="206" t="s">
        <v>120</v>
      </c>
      <c r="E231" s="207" t="s">
        <v>309</v>
      </c>
      <c r="F231" s="208" t="s">
        <v>310</v>
      </c>
      <c r="G231" s="209" t="s">
        <v>250</v>
      </c>
      <c r="H231" s="210">
        <v>808.12800000000004</v>
      </c>
      <c r="I231" s="211"/>
      <c r="J231" s="212">
        <f>ROUND(I231*H231,2)</f>
        <v>0</v>
      </c>
      <c r="K231" s="208" t="s">
        <v>166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147</v>
      </c>
      <c r="AT231" s="217" t="s">
        <v>120</v>
      </c>
      <c r="AU231" s="217" t="s">
        <v>83</v>
      </c>
      <c r="AY231" s="19" t="s">
        <v>117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147</v>
      </c>
      <c r="BM231" s="217" t="s">
        <v>311</v>
      </c>
    </row>
    <row r="232" s="2" customFormat="1">
      <c r="A232" s="40"/>
      <c r="B232" s="41"/>
      <c r="C232" s="42"/>
      <c r="D232" s="219" t="s">
        <v>126</v>
      </c>
      <c r="E232" s="42"/>
      <c r="F232" s="220" t="s">
        <v>312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126</v>
      </c>
      <c r="AU232" s="19" t="s">
        <v>83</v>
      </c>
    </row>
    <row r="233" s="2" customFormat="1">
      <c r="A233" s="40"/>
      <c r="B233" s="41"/>
      <c r="C233" s="42"/>
      <c r="D233" s="224" t="s">
        <v>127</v>
      </c>
      <c r="E233" s="42"/>
      <c r="F233" s="225" t="s">
        <v>313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127</v>
      </c>
      <c r="AU233" s="19" t="s">
        <v>83</v>
      </c>
    </row>
    <row r="234" s="13" customFormat="1">
      <c r="A234" s="13"/>
      <c r="B234" s="227"/>
      <c r="C234" s="228"/>
      <c r="D234" s="219" t="s">
        <v>143</v>
      </c>
      <c r="E234" s="229" t="s">
        <v>19</v>
      </c>
      <c r="F234" s="230" t="s">
        <v>314</v>
      </c>
      <c r="G234" s="228"/>
      <c r="H234" s="231">
        <v>808.12800000000004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143</v>
      </c>
      <c r="AU234" s="237" t="s">
        <v>83</v>
      </c>
      <c r="AV234" s="13" t="s">
        <v>83</v>
      </c>
      <c r="AW234" s="13" t="s">
        <v>33</v>
      </c>
      <c r="AX234" s="13" t="s">
        <v>81</v>
      </c>
      <c r="AY234" s="237" t="s">
        <v>117</v>
      </c>
    </row>
    <row r="235" s="2" customFormat="1" ht="37.8" customHeight="1">
      <c r="A235" s="40"/>
      <c r="B235" s="41"/>
      <c r="C235" s="206" t="s">
        <v>315</v>
      </c>
      <c r="D235" s="206" t="s">
        <v>120</v>
      </c>
      <c r="E235" s="207" t="s">
        <v>316</v>
      </c>
      <c r="F235" s="208" t="s">
        <v>317</v>
      </c>
      <c r="G235" s="209" t="s">
        <v>250</v>
      </c>
      <c r="H235" s="210">
        <v>48487.68</v>
      </c>
      <c r="I235" s="211"/>
      <c r="J235" s="212">
        <f>ROUND(I235*H235,2)</f>
        <v>0</v>
      </c>
      <c r="K235" s="208" t="s">
        <v>166</v>
      </c>
      <c r="L235" s="46"/>
      <c r="M235" s="213" t="s">
        <v>19</v>
      </c>
      <c r="N235" s="214" t="s">
        <v>44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147</v>
      </c>
      <c r="AT235" s="217" t="s">
        <v>120</v>
      </c>
      <c r="AU235" s="217" t="s">
        <v>83</v>
      </c>
      <c r="AY235" s="19" t="s">
        <v>117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81</v>
      </c>
      <c r="BK235" s="218">
        <f>ROUND(I235*H235,2)</f>
        <v>0</v>
      </c>
      <c r="BL235" s="19" t="s">
        <v>147</v>
      </c>
      <c r="BM235" s="217" t="s">
        <v>318</v>
      </c>
    </row>
    <row r="236" s="2" customFormat="1">
      <c r="A236" s="40"/>
      <c r="B236" s="41"/>
      <c r="C236" s="42"/>
      <c r="D236" s="219" t="s">
        <v>126</v>
      </c>
      <c r="E236" s="42"/>
      <c r="F236" s="220" t="s">
        <v>319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126</v>
      </c>
      <c r="AU236" s="19" t="s">
        <v>83</v>
      </c>
    </row>
    <row r="237" s="2" customFormat="1">
      <c r="A237" s="40"/>
      <c r="B237" s="41"/>
      <c r="C237" s="42"/>
      <c r="D237" s="224" t="s">
        <v>127</v>
      </c>
      <c r="E237" s="42"/>
      <c r="F237" s="225" t="s">
        <v>320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127</v>
      </c>
      <c r="AU237" s="19" t="s">
        <v>83</v>
      </c>
    </row>
    <row r="238" s="13" customFormat="1">
      <c r="A238" s="13"/>
      <c r="B238" s="227"/>
      <c r="C238" s="228"/>
      <c r="D238" s="219" t="s">
        <v>143</v>
      </c>
      <c r="E238" s="229" t="s">
        <v>19</v>
      </c>
      <c r="F238" s="230" t="s">
        <v>314</v>
      </c>
      <c r="G238" s="228"/>
      <c r="H238" s="231">
        <v>808.12800000000004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143</v>
      </c>
      <c r="AU238" s="237" t="s">
        <v>83</v>
      </c>
      <c r="AV238" s="13" t="s">
        <v>83</v>
      </c>
      <c r="AW238" s="13" t="s">
        <v>33</v>
      </c>
      <c r="AX238" s="13" t="s">
        <v>81</v>
      </c>
      <c r="AY238" s="237" t="s">
        <v>117</v>
      </c>
    </row>
    <row r="239" s="13" customFormat="1">
      <c r="A239" s="13"/>
      <c r="B239" s="227"/>
      <c r="C239" s="228"/>
      <c r="D239" s="219" t="s">
        <v>143</v>
      </c>
      <c r="E239" s="228"/>
      <c r="F239" s="230" t="s">
        <v>321</v>
      </c>
      <c r="G239" s="228"/>
      <c r="H239" s="231">
        <v>48487.68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143</v>
      </c>
      <c r="AU239" s="237" t="s">
        <v>83</v>
      </c>
      <c r="AV239" s="13" t="s">
        <v>83</v>
      </c>
      <c r="AW239" s="13" t="s">
        <v>4</v>
      </c>
      <c r="AX239" s="13" t="s">
        <v>81</v>
      </c>
      <c r="AY239" s="237" t="s">
        <v>117</v>
      </c>
    </row>
    <row r="240" s="2" customFormat="1" ht="33" customHeight="1">
      <c r="A240" s="40"/>
      <c r="B240" s="41"/>
      <c r="C240" s="206" t="s">
        <v>322</v>
      </c>
      <c r="D240" s="206" t="s">
        <v>120</v>
      </c>
      <c r="E240" s="207" t="s">
        <v>323</v>
      </c>
      <c r="F240" s="208" t="s">
        <v>324</v>
      </c>
      <c r="G240" s="209" t="s">
        <v>250</v>
      </c>
      <c r="H240" s="210">
        <v>808.12800000000004</v>
      </c>
      <c r="I240" s="211"/>
      <c r="J240" s="212">
        <f>ROUND(I240*H240,2)</f>
        <v>0</v>
      </c>
      <c r="K240" s="208" t="s">
        <v>166</v>
      </c>
      <c r="L240" s="46"/>
      <c r="M240" s="213" t="s">
        <v>19</v>
      </c>
      <c r="N240" s="214" t="s">
        <v>44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147</v>
      </c>
      <c r="AT240" s="217" t="s">
        <v>120</v>
      </c>
      <c r="AU240" s="217" t="s">
        <v>83</v>
      </c>
      <c r="AY240" s="19" t="s">
        <v>117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81</v>
      </c>
      <c r="BK240" s="218">
        <f>ROUND(I240*H240,2)</f>
        <v>0</v>
      </c>
      <c r="BL240" s="19" t="s">
        <v>147</v>
      </c>
      <c r="BM240" s="217" t="s">
        <v>325</v>
      </c>
    </row>
    <row r="241" s="2" customFormat="1">
      <c r="A241" s="40"/>
      <c r="B241" s="41"/>
      <c r="C241" s="42"/>
      <c r="D241" s="219" t="s">
        <v>126</v>
      </c>
      <c r="E241" s="42"/>
      <c r="F241" s="220" t="s">
        <v>326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126</v>
      </c>
      <c r="AU241" s="19" t="s">
        <v>83</v>
      </c>
    </row>
    <row r="242" s="2" customFormat="1">
      <c r="A242" s="40"/>
      <c r="B242" s="41"/>
      <c r="C242" s="42"/>
      <c r="D242" s="224" t="s">
        <v>127</v>
      </c>
      <c r="E242" s="42"/>
      <c r="F242" s="225" t="s">
        <v>327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127</v>
      </c>
      <c r="AU242" s="19" t="s">
        <v>83</v>
      </c>
    </row>
    <row r="243" s="13" customFormat="1">
      <c r="A243" s="13"/>
      <c r="B243" s="227"/>
      <c r="C243" s="228"/>
      <c r="D243" s="219" t="s">
        <v>143</v>
      </c>
      <c r="E243" s="229" t="s">
        <v>19</v>
      </c>
      <c r="F243" s="230" t="s">
        <v>314</v>
      </c>
      <c r="G243" s="228"/>
      <c r="H243" s="231">
        <v>808.12800000000004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143</v>
      </c>
      <c r="AU243" s="237" t="s">
        <v>83</v>
      </c>
      <c r="AV243" s="13" t="s">
        <v>83</v>
      </c>
      <c r="AW243" s="13" t="s">
        <v>33</v>
      </c>
      <c r="AX243" s="13" t="s">
        <v>81</v>
      </c>
      <c r="AY243" s="237" t="s">
        <v>117</v>
      </c>
    </row>
    <row r="244" s="2" customFormat="1" ht="24.15" customHeight="1">
      <c r="A244" s="40"/>
      <c r="B244" s="41"/>
      <c r="C244" s="206" t="s">
        <v>328</v>
      </c>
      <c r="D244" s="206" t="s">
        <v>120</v>
      </c>
      <c r="E244" s="207" t="s">
        <v>329</v>
      </c>
      <c r="F244" s="208" t="s">
        <v>330</v>
      </c>
      <c r="G244" s="209" t="s">
        <v>178</v>
      </c>
      <c r="H244" s="210">
        <v>204</v>
      </c>
      <c r="I244" s="211"/>
      <c r="J244" s="212">
        <f>ROUND(I244*H244,2)</f>
        <v>0</v>
      </c>
      <c r="K244" s="208" t="s">
        <v>166</v>
      </c>
      <c r="L244" s="46"/>
      <c r="M244" s="213" t="s">
        <v>19</v>
      </c>
      <c r="N244" s="214" t="s">
        <v>44</v>
      </c>
      <c r="O244" s="86"/>
      <c r="P244" s="215">
        <f>O244*H244</f>
        <v>0</v>
      </c>
      <c r="Q244" s="215">
        <v>4.0000000000000003E-05</v>
      </c>
      <c r="R244" s="215">
        <f>Q244*H244</f>
        <v>0.0081600000000000006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147</v>
      </c>
      <c r="AT244" s="217" t="s">
        <v>120</v>
      </c>
      <c r="AU244" s="217" t="s">
        <v>83</v>
      </c>
      <c r="AY244" s="19" t="s">
        <v>117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81</v>
      </c>
      <c r="BK244" s="218">
        <f>ROUND(I244*H244,2)</f>
        <v>0</v>
      </c>
      <c r="BL244" s="19" t="s">
        <v>147</v>
      </c>
      <c r="BM244" s="217" t="s">
        <v>331</v>
      </c>
    </row>
    <row r="245" s="2" customFormat="1">
      <c r="A245" s="40"/>
      <c r="B245" s="41"/>
      <c r="C245" s="42"/>
      <c r="D245" s="219" t="s">
        <v>126</v>
      </c>
      <c r="E245" s="42"/>
      <c r="F245" s="220" t="s">
        <v>332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126</v>
      </c>
      <c r="AU245" s="19" t="s">
        <v>83</v>
      </c>
    </row>
    <row r="246" s="2" customFormat="1">
      <c r="A246" s="40"/>
      <c r="B246" s="41"/>
      <c r="C246" s="42"/>
      <c r="D246" s="224" t="s">
        <v>127</v>
      </c>
      <c r="E246" s="42"/>
      <c r="F246" s="225" t="s">
        <v>333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127</v>
      </c>
      <c r="AU246" s="19" t="s">
        <v>83</v>
      </c>
    </row>
    <row r="247" s="13" customFormat="1">
      <c r="A247" s="13"/>
      <c r="B247" s="227"/>
      <c r="C247" s="228"/>
      <c r="D247" s="219" t="s">
        <v>143</v>
      </c>
      <c r="E247" s="229" t="s">
        <v>19</v>
      </c>
      <c r="F247" s="230" t="s">
        <v>334</v>
      </c>
      <c r="G247" s="228"/>
      <c r="H247" s="231">
        <v>168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143</v>
      </c>
      <c r="AU247" s="237" t="s">
        <v>83</v>
      </c>
      <c r="AV247" s="13" t="s">
        <v>83</v>
      </c>
      <c r="AW247" s="13" t="s">
        <v>33</v>
      </c>
      <c r="AX247" s="13" t="s">
        <v>73</v>
      </c>
      <c r="AY247" s="237" t="s">
        <v>117</v>
      </c>
    </row>
    <row r="248" s="13" customFormat="1">
      <c r="A248" s="13"/>
      <c r="B248" s="227"/>
      <c r="C248" s="228"/>
      <c r="D248" s="219" t="s">
        <v>143</v>
      </c>
      <c r="E248" s="229" t="s">
        <v>19</v>
      </c>
      <c r="F248" s="230" t="s">
        <v>335</v>
      </c>
      <c r="G248" s="228"/>
      <c r="H248" s="231">
        <v>36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143</v>
      </c>
      <c r="AU248" s="237" t="s">
        <v>83</v>
      </c>
      <c r="AV248" s="13" t="s">
        <v>83</v>
      </c>
      <c r="AW248" s="13" t="s">
        <v>33</v>
      </c>
      <c r="AX248" s="13" t="s">
        <v>73</v>
      </c>
      <c r="AY248" s="237" t="s">
        <v>117</v>
      </c>
    </row>
    <row r="249" s="15" customFormat="1">
      <c r="A249" s="15"/>
      <c r="B249" s="252"/>
      <c r="C249" s="253"/>
      <c r="D249" s="219" t="s">
        <v>143</v>
      </c>
      <c r="E249" s="254" t="s">
        <v>19</v>
      </c>
      <c r="F249" s="255" t="s">
        <v>174</v>
      </c>
      <c r="G249" s="253"/>
      <c r="H249" s="256">
        <v>204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2" t="s">
        <v>143</v>
      </c>
      <c r="AU249" s="262" t="s">
        <v>83</v>
      </c>
      <c r="AV249" s="15" t="s">
        <v>147</v>
      </c>
      <c r="AW249" s="15" t="s">
        <v>33</v>
      </c>
      <c r="AX249" s="15" t="s">
        <v>81</v>
      </c>
      <c r="AY249" s="262" t="s">
        <v>117</v>
      </c>
    </row>
    <row r="250" s="2" customFormat="1" ht="21.75" customHeight="1">
      <c r="A250" s="40"/>
      <c r="B250" s="41"/>
      <c r="C250" s="206" t="s">
        <v>336</v>
      </c>
      <c r="D250" s="206" t="s">
        <v>120</v>
      </c>
      <c r="E250" s="207" t="s">
        <v>337</v>
      </c>
      <c r="F250" s="208" t="s">
        <v>338</v>
      </c>
      <c r="G250" s="209" t="s">
        <v>178</v>
      </c>
      <c r="H250" s="210">
        <v>204</v>
      </c>
      <c r="I250" s="211"/>
      <c r="J250" s="212">
        <f>ROUND(I250*H250,2)</f>
        <v>0</v>
      </c>
      <c r="K250" s="208" t="s">
        <v>166</v>
      </c>
      <c r="L250" s="46"/>
      <c r="M250" s="213" t="s">
        <v>19</v>
      </c>
      <c r="N250" s="214" t="s">
        <v>44</v>
      </c>
      <c r="O250" s="86"/>
      <c r="P250" s="215">
        <f>O250*H250</f>
        <v>0</v>
      </c>
      <c r="Q250" s="215">
        <v>6.9999999999999994E-05</v>
      </c>
      <c r="R250" s="215">
        <f>Q250*H250</f>
        <v>0.014279999999999999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147</v>
      </c>
      <c r="AT250" s="217" t="s">
        <v>120</v>
      </c>
      <c r="AU250" s="217" t="s">
        <v>83</v>
      </c>
      <c r="AY250" s="19" t="s">
        <v>117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81</v>
      </c>
      <c r="BK250" s="218">
        <f>ROUND(I250*H250,2)</f>
        <v>0</v>
      </c>
      <c r="BL250" s="19" t="s">
        <v>147</v>
      </c>
      <c r="BM250" s="217" t="s">
        <v>339</v>
      </c>
    </row>
    <row r="251" s="2" customFormat="1">
      <c r="A251" s="40"/>
      <c r="B251" s="41"/>
      <c r="C251" s="42"/>
      <c r="D251" s="219" t="s">
        <v>126</v>
      </c>
      <c r="E251" s="42"/>
      <c r="F251" s="220" t="s">
        <v>340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126</v>
      </c>
      <c r="AU251" s="19" t="s">
        <v>83</v>
      </c>
    </row>
    <row r="252" s="2" customFormat="1">
      <c r="A252" s="40"/>
      <c r="B252" s="41"/>
      <c r="C252" s="42"/>
      <c r="D252" s="224" t="s">
        <v>127</v>
      </c>
      <c r="E252" s="42"/>
      <c r="F252" s="225" t="s">
        <v>341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127</v>
      </c>
      <c r="AU252" s="19" t="s">
        <v>83</v>
      </c>
    </row>
    <row r="253" s="13" customFormat="1">
      <c r="A253" s="13"/>
      <c r="B253" s="227"/>
      <c r="C253" s="228"/>
      <c r="D253" s="219" t="s">
        <v>143</v>
      </c>
      <c r="E253" s="229" t="s">
        <v>19</v>
      </c>
      <c r="F253" s="230" t="s">
        <v>334</v>
      </c>
      <c r="G253" s="228"/>
      <c r="H253" s="231">
        <v>168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143</v>
      </c>
      <c r="AU253" s="237" t="s">
        <v>83</v>
      </c>
      <c r="AV253" s="13" t="s">
        <v>83</v>
      </c>
      <c r="AW253" s="13" t="s">
        <v>33</v>
      </c>
      <c r="AX253" s="13" t="s">
        <v>73</v>
      </c>
      <c r="AY253" s="237" t="s">
        <v>117</v>
      </c>
    </row>
    <row r="254" s="13" customFormat="1">
      <c r="A254" s="13"/>
      <c r="B254" s="227"/>
      <c r="C254" s="228"/>
      <c r="D254" s="219" t="s">
        <v>143</v>
      </c>
      <c r="E254" s="229" t="s">
        <v>19</v>
      </c>
      <c r="F254" s="230" t="s">
        <v>335</v>
      </c>
      <c r="G254" s="228"/>
      <c r="H254" s="231">
        <v>36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143</v>
      </c>
      <c r="AU254" s="237" t="s">
        <v>83</v>
      </c>
      <c r="AV254" s="13" t="s">
        <v>83</v>
      </c>
      <c r="AW254" s="13" t="s">
        <v>33</v>
      </c>
      <c r="AX254" s="13" t="s">
        <v>73</v>
      </c>
      <c r="AY254" s="237" t="s">
        <v>117</v>
      </c>
    </row>
    <row r="255" s="15" customFormat="1">
      <c r="A255" s="15"/>
      <c r="B255" s="252"/>
      <c r="C255" s="253"/>
      <c r="D255" s="219" t="s">
        <v>143</v>
      </c>
      <c r="E255" s="254" t="s">
        <v>19</v>
      </c>
      <c r="F255" s="255" t="s">
        <v>174</v>
      </c>
      <c r="G255" s="253"/>
      <c r="H255" s="256">
        <v>204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2" t="s">
        <v>143</v>
      </c>
      <c r="AU255" s="262" t="s">
        <v>83</v>
      </c>
      <c r="AV255" s="15" t="s">
        <v>147</v>
      </c>
      <c r="AW255" s="15" t="s">
        <v>33</v>
      </c>
      <c r="AX255" s="15" t="s">
        <v>81</v>
      </c>
      <c r="AY255" s="262" t="s">
        <v>117</v>
      </c>
    </row>
    <row r="256" s="2" customFormat="1" ht="24.15" customHeight="1">
      <c r="A256" s="40"/>
      <c r="B256" s="41"/>
      <c r="C256" s="206" t="s">
        <v>342</v>
      </c>
      <c r="D256" s="206" t="s">
        <v>120</v>
      </c>
      <c r="E256" s="207" t="s">
        <v>343</v>
      </c>
      <c r="F256" s="208" t="s">
        <v>344</v>
      </c>
      <c r="G256" s="209" t="s">
        <v>250</v>
      </c>
      <c r="H256" s="210">
        <v>0.47999999999999998</v>
      </c>
      <c r="I256" s="211"/>
      <c r="J256" s="212">
        <f>ROUND(I256*H256,2)</f>
        <v>0</v>
      </c>
      <c r="K256" s="208" t="s">
        <v>166</v>
      </c>
      <c r="L256" s="46"/>
      <c r="M256" s="213" t="s">
        <v>19</v>
      </c>
      <c r="N256" s="214" t="s">
        <v>44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1.8</v>
      </c>
      <c r="T256" s="216">
        <f>S256*H256</f>
        <v>0.86399999999999999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147</v>
      </c>
      <c r="AT256" s="217" t="s">
        <v>120</v>
      </c>
      <c r="AU256" s="217" t="s">
        <v>83</v>
      </c>
      <c r="AY256" s="19" t="s">
        <v>117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81</v>
      </c>
      <c r="BK256" s="218">
        <f>ROUND(I256*H256,2)</f>
        <v>0</v>
      </c>
      <c r="BL256" s="19" t="s">
        <v>147</v>
      </c>
      <c r="BM256" s="217" t="s">
        <v>345</v>
      </c>
    </row>
    <row r="257" s="2" customFormat="1">
      <c r="A257" s="40"/>
      <c r="B257" s="41"/>
      <c r="C257" s="42"/>
      <c r="D257" s="219" t="s">
        <v>126</v>
      </c>
      <c r="E257" s="42"/>
      <c r="F257" s="220" t="s">
        <v>346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126</v>
      </c>
      <c r="AU257" s="19" t="s">
        <v>83</v>
      </c>
    </row>
    <row r="258" s="2" customFormat="1">
      <c r="A258" s="40"/>
      <c r="B258" s="41"/>
      <c r="C258" s="42"/>
      <c r="D258" s="224" t="s">
        <v>127</v>
      </c>
      <c r="E258" s="42"/>
      <c r="F258" s="225" t="s">
        <v>347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127</v>
      </c>
      <c r="AU258" s="19" t="s">
        <v>83</v>
      </c>
    </row>
    <row r="259" s="14" customFormat="1">
      <c r="A259" s="14"/>
      <c r="B259" s="242"/>
      <c r="C259" s="243"/>
      <c r="D259" s="219" t="s">
        <v>143</v>
      </c>
      <c r="E259" s="244" t="s">
        <v>19</v>
      </c>
      <c r="F259" s="245" t="s">
        <v>205</v>
      </c>
      <c r="G259" s="243"/>
      <c r="H259" s="244" t="s">
        <v>19</v>
      </c>
      <c r="I259" s="246"/>
      <c r="J259" s="243"/>
      <c r="K259" s="243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143</v>
      </c>
      <c r="AU259" s="251" t="s">
        <v>83</v>
      </c>
      <c r="AV259" s="14" t="s">
        <v>81</v>
      </c>
      <c r="AW259" s="14" t="s">
        <v>33</v>
      </c>
      <c r="AX259" s="14" t="s">
        <v>73</v>
      </c>
      <c r="AY259" s="251" t="s">
        <v>117</v>
      </c>
    </row>
    <row r="260" s="14" customFormat="1">
      <c r="A260" s="14"/>
      <c r="B260" s="242"/>
      <c r="C260" s="243"/>
      <c r="D260" s="219" t="s">
        <v>143</v>
      </c>
      <c r="E260" s="244" t="s">
        <v>19</v>
      </c>
      <c r="F260" s="245" t="s">
        <v>220</v>
      </c>
      <c r="G260" s="243"/>
      <c r="H260" s="244" t="s">
        <v>19</v>
      </c>
      <c r="I260" s="246"/>
      <c r="J260" s="243"/>
      <c r="K260" s="243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143</v>
      </c>
      <c r="AU260" s="251" t="s">
        <v>83</v>
      </c>
      <c r="AV260" s="14" t="s">
        <v>81</v>
      </c>
      <c r="AW260" s="14" t="s">
        <v>33</v>
      </c>
      <c r="AX260" s="14" t="s">
        <v>73</v>
      </c>
      <c r="AY260" s="251" t="s">
        <v>117</v>
      </c>
    </row>
    <row r="261" s="13" customFormat="1">
      <c r="A261" s="13"/>
      <c r="B261" s="227"/>
      <c r="C261" s="228"/>
      <c r="D261" s="219" t="s">
        <v>143</v>
      </c>
      <c r="E261" s="229" t="s">
        <v>19</v>
      </c>
      <c r="F261" s="230" t="s">
        <v>254</v>
      </c>
      <c r="G261" s="228"/>
      <c r="H261" s="231">
        <v>0.47999999999999998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143</v>
      </c>
      <c r="AU261" s="237" t="s">
        <v>83</v>
      </c>
      <c r="AV261" s="13" t="s">
        <v>83</v>
      </c>
      <c r="AW261" s="13" t="s">
        <v>33</v>
      </c>
      <c r="AX261" s="13" t="s">
        <v>81</v>
      </c>
      <c r="AY261" s="237" t="s">
        <v>117</v>
      </c>
    </row>
    <row r="262" s="2" customFormat="1" ht="24.15" customHeight="1">
      <c r="A262" s="40"/>
      <c r="B262" s="41"/>
      <c r="C262" s="206" t="s">
        <v>348</v>
      </c>
      <c r="D262" s="206" t="s">
        <v>120</v>
      </c>
      <c r="E262" s="207" t="s">
        <v>349</v>
      </c>
      <c r="F262" s="208" t="s">
        <v>350</v>
      </c>
      <c r="G262" s="209" t="s">
        <v>178</v>
      </c>
      <c r="H262" s="210">
        <v>11</v>
      </c>
      <c r="I262" s="211"/>
      <c r="J262" s="212">
        <f>ROUND(I262*H262,2)</f>
        <v>0</v>
      </c>
      <c r="K262" s="208" t="s">
        <v>166</v>
      </c>
      <c r="L262" s="46"/>
      <c r="M262" s="213" t="s">
        <v>19</v>
      </c>
      <c r="N262" s="214" t="s">
        <v>44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0.087999999999999995</v>
      </c>
      <c r="T262" s="216">
        <f>S262*H262</f>
        <v>0.96799999999999997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147</v>
      </c>
      <c r="AT262" s="217" t="s">
        <v>120</v>
      </c>
      <c r="AU262" s="217" t="s">
        <v>83</v>
      </c>
      <c r="AY262" s="19" t="s">
        <v>117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81</v>
      </c>
      <c r="BK262" s="218">
        <f>ROUND(I262*H262,2)</f>
        <v>0</v>
      </c>
      <c r="BL262" s="19" t="s">
        <v>147</v>
      </c>
      <c r="BM262" s="217" t="s">
        <v>351</v>
      </c>
    </row>
    <row r="263" s="2" customFormat="1">
      <c r="A263" s="40"/>
      <c r="B263" s="41"/>
      <c r="C263" s="42"/>
      <c r="D263" s="219" t="s">
        <v>126</v>
      </c>
      <c r="E263" s="42"/>
      <c r="F263" s="220" t="s">
        <v>350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126</v>
      </c>
      <c r="AU263" s="19" t="s">
        <v>83</v>
      </c>
    </row>
    <row r="264" s="2" customFormat="1">
      <c r="A264" s="40"/>
      <c r="B264" s="41"/>
      <c r="C264" s="42"/>
      <c r="D264" s="224" t="s">
        <v>127</v>
      </c>
      <c r="E264" s="42"/>
      <c r="F264" s="225" t="s">
        <v>352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127</v>
      </c>
      <c r="AU264" s="19" t="s">
        <v>83</v>
      </c>
    </row>
    <row r="265" s="14" customFormat="1">
      <c r="A265" s="14"/>
      <c r="B265" s="242"/>
      <c r="C265" s="243"/>
      <c r="D265" s="219" t="s">
        <v>143</v>
      </c>
      <c r="E265" s="244" t="s">
        <v>19</v>
      </c>
      <c r="F265" s="245" t="s">
        <v>205</v>
      </c>
      <c r="G265" s="243"/>
      <c r="H265" s="244" t="s">
        <v>19</v>
      </c>
      <c r="I265" s="246"/>
      <c r="J265" s="243"/>
      <c r="K265" s="243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143</v>
      </c>
      <c r="AU265" s="251" t="s">
        <v>83</v>
      </c>
      <c r="AV265" s="14" t="s">
        <v>81</v>
      </c>
      <c r="AW265" s="14" t="s">
        <v>33</v>
      </c>
      <c r="AX265" s="14" t="s">
        <v>73</v>
      </c>
      <c r="AY265" s="251" t="s">
        <v>117</v>
      </c>
    </row>
    <row r="266" s="14" customFormat="1">
      <c r="A266" s="14"/>
      <c r="B266" s="242"/>
      <c r="C266" s="243"/>
      <c r="D266" s="219" t="s">
        <v>143</v>
      </c>
      <c r="E266" s="244" t="s">
        <v>19</v>
      </c>
      <c r="F266" s="245" t="s">
        <v>220</v>
      </c>
      <c r="G266" s="243"/>
      <c r="H266" s="244" t="s">
        <v>19</v>
      </c>
      <c r="I266" s="246"/>
      <c r="J266" s="243"/>
      <c r="K266" s="243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143</v>
      </c>
      <c r="AU266" s="251" t="s">
        <v>83</v>
      </c>
      <c r="AV266" s="14" t="s">
        <v>81</v>
      </c>
      <c r="AW266" s="14" t="s">
        <v>33</v>
      </c>
      <c r="AX266" s="14" t="s">
        <v>73</v>
      </c>
      <c r="AY266" s="251" t="s">
        <v>117</v>
      </c>
    </row>
    <row r="267" s="13" customFormat="1">
      <c r="A267" s="13"/>
      <c r="B267" s="227"/>
      <c r="C267" s="228"/>
      <c r="D267" s="219" t="s">
        <v>143</v>
      </c>
      <c r="E267" s="229" t="s">
        <v>19</v>
      </c>
      <c r="F267" s="230" t="s">
        <v>353</v>
      </c>
      <c r="G267" s="228"/>
      <c r="H267" s="231">
        <v>11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143</v>
      </c>
      <c r="AU267" s="237" t="s">
        <v>83</v>
      </c>
      <c r="AV267" s="13" t="s">
        <v>83</v>
      </c>
      <c r="AW267" s="13" t="s">
        <v>33</v>
      </c>
      <c r="AX267" s="13" t="s">
        <v>81</v>
      </c>
      <c r="AY267" s="237" t="s">
        <v>117</v>
      </c>
    </row>
    <row r="268" s="2" customFormat="1" ht="24.15" customHeight="1">
      <c r="A268" s="40"/>
      <c r="B268" s="41"/>
      <c r="C268" s="206" t="s">
        <v>354</v>
      </c>
      <c r="D268" s="206" t="s">
        <v>120</v>
      </c>
      <c r="E268" s="207" t="s">
        <v>355</v>
      </c>
      <c r="F268" s="208" t="s">
        <v>356</v>
      </c>
      <c r="G268" s="209" t="s">
        <v>271</v>
      </c>
      <c r="H268" s="210">
        <v>0.75</v>
      </c>
      <c r="I268" s="211"/>
      <c r="J268" s="212">
        <f>ROUND(I268*H268,2)</f>
        <v>0</v>
      </c>
      <c r="K268" s="208" t="s">
        <v>166</v>
      </c>
      <c r="L268" s="46"/>
      <c r="M268" s="213" t="s">
        <v>19</v>
      </c>
      <c r="N268" s="214" t="s">
        <v>44</v>
      </c>
      <c r="O268" s="86"/>
      <c r="P268" s="215">
        <f>O268*H268</f>
        <v>0</v>
      </c>
      <c r="Q268" s="215">
        <v>8.0000000000000007E-05</v>
      </c>
      <c r="R268" s="215">
        <f>Q268*H268</f>
        <v>6.0000000000000008E-05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147</v>
      </c>
      <c r="AT268" s="217" t="s">
        <v>120</v>
      </c>
      <c r="AU268" s="217" t="s">
        <v>83</v>
      </c>
      <c r="AY268" s="19" t="s">
        <v>117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81</v>
      </c>
      <c r="BK268" s="218">
        <f>ROUND(I268*H268,2)</f>
        <v>0</v>
      </c>
      <c r="BL268" s="19" t="s">
        <v>147</v>
      </c>
      <c r="BM268" s="217" t="s">
        <v>357</v>
      </c>
    </row>
    <row r="269" s="2" customFormat="1">
      <c r="A269" s="40"/>
      <c r="B269" s="41"/>
      <c r="C269" s="42"/>
      <c r="D269" s="219" t="s">
        <v>126</v>
      </c>
      <c r="E269" s="42"/>
      <c r="F269" s="220" t="s">
        <v>358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126</v>
      </c>
      <c r="AU269" s="19" t="s">
        <v>83</v>
      </c>
    </row>
    <row r="270" s="2" customFormat="1">
      <c r="A270" s="40"/>
      <c r="B270" s="41"/>
      <c r="C270" s="42"/>
      <c r="D270" s="224" t="s">
        <v>127</v>
      </c>
      <c r="E270" s="42"/>
      <c r="F270" s="225" t="s">
        <v>359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127</v>
      </c>
      <c r="AU270" s="19" t="s">
        <v>83</v>
      </c>
    </row>
    <row r="271" s="14" customFormat="1">
      <c r="A271" s="14"/>
      <c r="B271" s="242"/>
      <c r="C271" s="243"/>
      <c r="D271" s="219" t="s">
        <v>143</v>
      </c>
      <c r="E271" s="244" t="s">
        <v>19</v>
      </c>
      <c r="F271" s="245" t="s">
        <v>360</v>
      </c>
      <c r="G271" s="243"/>
      <c r="H271" s="244" t="s">
        <v>19</v>
      </c>
      <c r="I271" s="246"/>
      <c r="J271" s="243"/>
      <c r="K271" s="243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143</v>
      </c>
      <c r="AU271" s="251" t="s">
        <v>83</v>
      </c>
      <c r="AV271" s="14" t="s">
        <v>81</v>
      </c>
      <c r="AW271" s="14" t="s">
        <v>33</v>
      </c>
      <c r="AX271" s="14" t="s">
        <v>73</v>
      </c>
      <c r="AY271" s="251" t="s">
        <v>117</v>
      </c>
    </row>
    <row r="272" s="13" customFormat="1">
      <c r="A272" s="13"/>
      <c r="B272" s="227"/>
      <c r="C272" s="228"/>
      <c r="D272" s="219" t="s">
        <v>143</v>
      </c>
      <c r="E272" s="229" t="s">
        <v>19</v>
      </c>
      <c r="F272" s="230" t="s">
        <v>361</v>
      </c>
      <c r="G272" s="228"/>
      <c r="H272" s="231">
        <v>0.75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143</v>
      </c>
      <c r="AU272" s="237" t="s">
        <v>83</v>
      </c>
      <c r="AV272" s="13" t="s">
        <v>83</v>
      </c>
      <c r="AW272" s="13" t="s">
        <v>33</v>
      </c>
      <c r="AX272" s="13" t="s">
        <v>81</v>
      </c>
      <c r="AY272" s="237" t="s">
        <v>117</v>
      </c>
    </row>
    <row r="273" s="2" customFormat="1" ht="24.15" customHeight="1">
      <c r="A273" s="40"/>
      <c r="B273" s="41"/>
      <c r="C273" s="206" t="s">
        <v>362</v>
      </c>
      <c r="D273" s="206" t="s">
        <v>120</v>
      </c>
      <c r="E273" s="207" t="s">
        <v>363</v>
      </c>
      <c r="F273" s="208" t="s">
        <v>364</v>
      </c>
      <c r="G273" s="209" t="s">
        <v>271</v>
      </c>
      <c r="H273" s="210">
        <v>65</v>
      </c>
      <c r="I273" s="211"/>
      <c r="J273" s="212">
        <f>ROUND(I273*H273,2)</f>
        <v>0</v>
      </c>
      <c r="K273" s="208" t="s">
        <v>166</v>
      </c>
      <c r="L273" s="46"/>
      <c r="M273" s="213" t="s">
        <v>19</v>
      </c>
      <c r="N273" s="214" t="s">
        <v>44</v>
      </c>
      <c r="O273" s="86"/>
      <c r="P273" s="215">
        <f>O273*H273</f>
        <v>0</v>
      </c>
      <c r="Q273" s="215">
        <v>0.00033</v>
      </c>
      <c r="R273" s="215">
        <f>Q273*H273</f>
        <v>0.02145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147</v>
      </c>
      <c r="AT273" s="217" t="s">
        <v>120</v>
      </c>
      <c r="AU273" s="217" t="s">
        <v>83</v>
      </c>
      <c r="AY273" s="19" t="s">
        <v>117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81</v>
      </c>
      <c r="BK273" s="218">
        <f>ROUND(I273*H273,2)</f>
        <v>0</v>
      </c>
      <c r="BL273" s="19" t="s">
        <v>147</v>
      </c>
      <c r="BM273" s="217" t="s">
        <v>365</v>
      </c>
    </row>
    <row r="274" s="2" customFormat="1">
      <c r="A274" s="40"/>
      <c r="B274" s="41"/>
      <c r="C274" s="42"/>
      <c r="D274" s="219" t="s">
        <v>126</v>
      </c>
      <c r="E274" s="42"/>
      <c r="F274" s="220" t="s">
        <v>366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126</v>
      </c>
      <c r="AU274" s="19" t="s">
        <v>83</v>
      </c>
    </row>
    <row r="275" s="2" customFormat="1">
      <c r="A275" s="40"/>
      <c r="B275" s="41"/>
      <c r="C275" s="42"/>
      <c r="D275" s="224" t="s">
        <v>127</v>
      </c>
      <c r="E275" s="42"/>
      <c r="F275" s="225" t="s">
        <v>367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127</v>
      </c>
      <c r="AU275" s="19" t="s">
        <v>83</v>
      </c>
    </row>
    <row r="276" s="14" customFormat="1">
      <c r="A276" s="14"/>
      <c r="B276" s="242"/>
      <c r="C276" s="243"/>
      <c r="D276" s="219" t="s">
        <v>143</v>
      </c>
      <c r="E276" s="244" t="s">
        <v>19</v>
      </c>
      <c r="F276" s="245" t="s">
        <v>368</v>
      </c>
      <c r="G276" s="243"/>
      <c r="H276" s="244" t="s">
        <v>19</v>
      </c>
      <c r="I276" s="246"/>
      <c r="J276" s="243"/>
      <c r="K276" s="243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143</v>
      </c>
      <c r="AU276" s="251" t="s">
        <v>83</v>
      </c>
      <c r="AV276" s="14" t="s">
        <v>81</v>
      </c>
      <c r="AW276" s="14" t="s">
        <v>33</v>
      </c>
      <c r="AX276" s="14" t="s">
        <v>73</v>
      </c>
      <c r="AY276" s="251" t="s">
        <v>117</v>
      </c>
    </row>
    <row r="277" s="14" customFormat="1">
      <c r="A277" s="14"/>
      <c r="B277" s="242"/>
      <c r="C277" s="243"/>
      <c r="D277" s="219" t="s">
        <v>143</v>
      </c>
      <c r="E277" s="244" t="s">
        <v>19</v>
      </c>
      <c r="F277" s="245" t="s">
        <v>170</v>
      </c>
      <c r="G277" s="243"/>
      <c r="H277" s="244" t="s">
        <v>19</v>
      </c>
      <c r="I277" s="246"/>
      <c r="J277" s="243"/>
      <c r="K277" s="243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143</v>
      </c>
      <c r="AU277" s="251" t="s">
        <v>83</v>
      </c>
      <c r="AV277" s="14" t="s">
        <v>81</v>
      </c>
      <c r="AW277" s="14" t="s">
        <v>33</v>
      </c>
      <c r="AX277" s="14" t="s">
        <v>73</v>
      </c>
      <c r="AY277" s="251" t="s">
        <v>117</v>
      </c>
    </row>
    <row r="278" s="13" customFormat="1">
      <c r="A278" s="13"/>
      <c r="B278" s="227"/>
      <c r="C278" s="228"/>
      <c r="D278" s="219" t="s">
        <v>143</v>
      </c>
      <c r="E278" s="229" t="s">
        <v>19</v>
      </c>
      <c r="F278" s="230" t="s">
        <v>369</v>
      </c>
      <c r="G278" s="228"/>
      <c r="H278" s="231">
        <v>15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143</v>
      </c>
      <c r="AU278" s="237" t="s">
        <v>83</v>
      </c>
      <c r="AV278" s="13" t="s">
        <v>83</v>
      </c>
      <c r="AW278" s="13" t="s">
        <v>33</v>
      </c>
      <c r="AX278" s="13" t="s">
        <v>73</v>
      </c>
      <c r="AY278" s="237" t="s">
        <v>117</v>
      </c>
    </row>
    <row r="279" s="14" customFormat="1">
      <c r="A279" s="14"/>
      <c r="B279" s="242"/>
      <c r="C279" s="243"/>
      <c r="D279" s="219" t="s">
        <v>143</v>
      </c>
      <c r="E279" s="244" t="s">
        <v>19</v>
      </c>
      <c r="F279" s="245" t="s">
        <v>172</v>
      </c>
      <c r="G279" s="243"/>
      <c r="H279" s="244" t="s">
        <v>19</v>
      </c>
      <c r="I279" s="246"/>
      <c r="J279" s="243"/>
      <c r="K279" s="243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143</v>
      </c>
      <c r="AU279" s="251" t="s">
        <v>83</v>
      </c>
      <c r="AV279" s="14" t="s">
        <v>81</v>
      </c>
      <c r="AW279" s="14" t="s">
        <v>33</v>
      </c>
      <c r="AX279" s="14" t="s">
        <v>73</v>
      </c>
      <c r="AY279" s="251" t="s">
        <v>117</v>
      </c>
    </row>
    <row r="280" s="13" customFormat="1">
      <c r="A280" s="13"/>
      <c r="B280" s="227"/>
      <c r="C280" s="228"/>
      <c r="D280" s="219" t="s">
        <v>143</v>
      </c>
      <c r="E280" s="229" t="s">
        <v>19</v>
      </c>
      <c r="F280" s="230" t="s">
        <v>370</v>
      </c>
      <c r="G280" s="228"/>
      <c r="H280" s="231">
        <v>50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143</v>
      </c>
      <c r="AU280" s="237" t="s">
        <v>83</v>
      </c>
      <c r="AV280" s="13" t="s">
        <v>83</v>
      </c>
      <c r="AW280" s="13" t="s">
        <v>33</v>
      </c>
      <c r="AX280" s="13" t="s">
        <v>73</v>
      </c>
      <c r="AY280" s="237" t="s">
        <v>117</v>
      </c>
    </row>
    <row r="281" s="15" customFormat="1">
      <c r="A281" s="15"/>
      <c r="B281" s="252"/>
      <c r="C281" s="253"/>
      <c r="D281" s="219" t="s">
        <v>143</v>
      </c>
      <c r="E281" s="254" t="s">
        <v>19</v>
      </c>
      <c r="F281" s="255" t="s">
        <v>174</v>
      </c>
      <c r="G281" s="253"/>
      <c r="H281" s="256">
        <v>65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2" t="s">
        <v>143</v>
      </c>
      <c r="AU281" s="262" t="s">
        <v>83</v>
      </c>
      <c r="AV281" s="15" t="s">
        <v>147</v>
      </c>
      <c r="AW281" s="15" t="s">
        <v>33</v>
      </c>
      <c r="AX281" s="15" t="s">
        <v>81</v>
      </c>
      <c r="AY281" s="262" t="s">
        <v>117</v>
      </c>
    </row>
    <row r="282" s="2" customFormat="1" ht="24.15" customHeight="1">
      <c r="A282" s="40"/>
      <c r="B282" s="41"/>
      <c r="C282" s="263" t="s">
        <v>371</v>
      </c>
      <c r="D282" s="263" t="s">
        <v>175</v>
      </c>
      <c r="E282" s="264" t="s">
        <v>372</v>
      </c>
      <c r="F282" s="265" t="s">
        <v>373</v>
      </c>
      <c r="G282" s="266" t="s">
        <v>187</v>
      </c>
      <c r="H282" s="267">
        <v>0.042000000000000003</v>
      </c>
      <c r="I282" s="268"/>
      <c r="J282" s="269">
        <f>ROUND(I282*H282,2)</f>
        <v>0</v>
      </c>
      <c r="K282" s="265" t="s">
        <v>166</v>
      </c>
      <c r="L282" s="270"/>
      <c r="M282" s="271" t="s">
        <v>19</v>
      </c>
      <c r="N282" s="272" t="s">
        <v>44</v>
      </c>
      <c r="O282" s="86"/>
      <c r="P282" s="215">
        <f>O282*H282</f>
        <v>0</v>
      </c>
      <c r="Q282" s="215">
        <v>1</v>
      </c>
      <c r="R282" s="215">
        <f>Q282*H282</f>
        <v>0.042000000000000003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179</v>
      </c>
      <c r="AT282" s="217" t="s">
        <v>175</v>
      </c>
      <c r="AU282" s="217" t="s">
        <v>83</v>
      </c>
      <c r="AY282" s="19" t="s">
        <v>117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81</v>
      </c>
      <c r="BK282" s="218">
        <f>ROUND(I282*H282,2)</f>
        <v>0</v>
      </c>
      <c r="BL282" s="19" t="s">
        <v>147</v>
      </c>
      <c r="BM282" s="217" t="s">
        <v>374</v>
      </c>
    </row>
    <row r="283" s="2" customFormat="1">
      <c r="A283" s="40"/>
      <c r="B283" s="41"/>
      <c r="C283" s="42"/>
      <c r="D283" s="219" t="s">
        <v>126</v>
      </c>
      <c r="E283" s="42"/>
      <c r="F283" s="220" t="s">
        <v>373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126</v>
      </c>
      <c r="AU283" s="19" t="s">
        <v>83</v>
      </c>
    </row>
    <row r="284" s="13" customFormat="1">
      <c r="A284" s="13"/>
      <c r="B284" s="227"/>
      <c r="C284" s="228"/>
      <c r="D284" s="219" t="s">
        <v>143</v>
      </c>
      <c r="E284" s="228"/>
      <c r="F284" s="230" t="s">
        <v>375</v>
      </c>
      <c r="G284" s="228"/>
      <c r="H284" s="231">
        <v>0.042000000000000003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143</v>
      </c>
      <c r="AU284" s="237" t="s">
        <v>83</v>
      </c>
      <c r="AV284" s="13" t="s">
        <v>83</v>
      </c>
      <c r="AW284" s="13" t="s">
        <v>4</v>
      </c>
      <c r="AX284" s="13" t="s">
        <v>81</v>
      </c>
      <c r="AY284" s="237" t="s">
        <v>117</v>
      </c>
    </row>
    <row r="285" s="2" customFormat="1" ht="24.15" customHeight="1">
      <c r="A285" s="40"/>
      <c r="B285" s="41"/>
      <c r="C285" s="206" t="s">
        <v>376</v>
      </c>
      <c r="D285" s="206" t="s">
        <v>120</v>
      </c>
      <c r="E285" s="207" t="s">
        <v>377</v>
      </c>
      <c r="F285" s="208" t="s">
        <v>378</v>
      </c>
      <c r="G285" s="209" t="s">
        <v>165</v>
      </c>
      <c r="H285" s="210">
        <v>808.12800000000004</v>
      </c>
      <c r="I285" s="211"/>
      <c r="J285" s="212">
        <f>ROUND(I285*H285,2)</f>
        <v>0</v>
      </c>
      <c r="K285" s="208" t="s">
        <v>166</v>
      </c>
      <c r="L285" s="46"/>
      <c r="M285" s="213" t="s">
        <v>19</v>
      </c>
      <c r="N285" s="214" t="s">
        <v>44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147</v>
      </c>
      <c r="AT285" s="217" t="s">
        <v>120</v>
      </c>
      <c r="AU285" s="217" t="s">
        <v>83</v>
      </c>
      <c r="AY285" s="19" t="s">
        <v>117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81</v>
      </c>
      <c r="BK285" s="218">
        <f>ROUND(I285*H285,2)</f>
        <v>0</v>
      </c>
      <c r="BL285" s="19" t="s">
        <v>147</v>
      </c>
      <c r="BM285" s="217" t="s">
        <v>379</v>
      </c>
    </row>
    <row r="286" s="2" customFormat="1">
      <c r="A286" s="40"/>
      <c r="B286" s="41"/>
      <c r="C286" s="42"/>
      <c r="D286" s="219" t="s">
        <v>126</v>
      </c>
      <c r="E286" s="42"/>
      <c r="F286" s="220" t="s">
        <v>380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126</v>
      </c>
      <c r="AU286" s="19" t="s">
        <v>83</v>
      </c>
    </row>
    <row r="287" s="2" customFormat="1">
      <c r="A287" s="40"/>
      <c r="B287" s="41"/>
      <c r="C287" s="42"/>
      <c r="D287" s="224" t="s">
        <v>127</v>
      </c>
      <c r="E287" s="42"/>
      <c r="F287" s="225" t="s">
        <v>381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127</v>
      </c>
      <c r="AU287" s="19" t="s">
        <v>83</v>
      </c>
    </row>
    <row r="288" s="13" customFormat="1">
      <c r="A288" s="13"/>
      <c r="B288" s="227"/>
      <c r="C288" s="228"/>
      <c r="D288" s="219" t="s">
        <v>143</v>
      </c>
      <c r="E288" s="229" t="s">
        <v>19</v>
      </c>
      <c r="F288" s="230" t="s">
        <v>314</v>
      </c>
      <c r="G288" s="228"/>
      <c r="H288" s="231">
        <v>808.12800000000004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143</v>
      </c>
      <c r="AU288" s="237" t="s">
        <v>83</v>
      </c>
      <c r="AV288" s="13" t="s">
        <v>83</v>
      </c>
      <c r="AW288" s="13" t="s">
        <v>33</v>
      </c>
      <c r="AX288" s="13" t="s">
        <v>81</v>
      </c>
      <c r="AY288" s="237" t="s">
        <v>117</v>
      </c>
    </row>
    <row r="289" s="12" customFormat="1" ht="22.8" customHeight="1">
      <c r="A289" s="12"/>
      <c r="B289" s="190"/>
      <c r="C289" s="191"/>
      <c r="D289" s="192" t="s">
        <v>72</v>
      </c>
      <c r="E289" s="204" t="s">
        <v>382</v>
      </c>
      <c r="F289" s="204" t="s">
        <v>383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SUM(P290:P321)</f>
        <v>0</v>
      </c>
      <c r="Q289" s="198"/>
      <c r="R289" s="199">
        <f>SUM(R290:R321)</f>
        <v>0</v>
      </c>
      <c r="S289" s="198"/>
      <c r="T289" s="200">
        <f>SUM(T290:T321)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81</v>
      </c>
      <c r="AT289" s="202" t="s">
        <v>72</v>
      </c>
      <c r="AU289" s="202" t="s">
        <v>81</v>
      </c>
      <c r="AY289" s="201" t="s">
        <v>117</v>
      </c>
      <c r="BK289" s="203">
        <f>SUM(BK290:BK321)</f>
        <v>0</v>
      </c>
    </row>
    <row r="290" s="2" customFormat="1" ht="37.8" customHeight="1">
      <c r="A290" s="40"/>
      <c r="B290" s="41"/>
      <c r="C290" s="206" t="s">
        <v>384</v>
      </c>
      <c r="D290" s="206" t="s">
        <v>120</v>
      </c>
      <c r="E290" s="207" t="s">
        <v>385</v>
      </c>
      <c r="F290" s="208" t="s">
        <v>386</v>
      </c>
      <c r="G290" s="209" t="s">
        <v>187</v>
      </c>
      <c r="H290" s="210">
        <v>1.8320000000000001</v>
      </c>
      <c r="I290" s="211"/>
      <c r="J290" s="212">
        <f>ROUND(I290*H290,2)</f>
        <v>0</v>
      </c>
      <c r="K290" s="208" t="s">
        <v>166</v>
      </c>
      <c r="L290" s="46"/>
      <c r="M290" s="213" t="s">
        <v>19</v>
      </c>
      <c r="N290" s="214" t="s">
        <v>44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147</v>
      </c>
      <c r="AT290" s="217" t="s">
        <v>120</v>
      </c>
      <c r="AU290" s="217" t="s">
        <v>83</v>
      </c>
      <c r="AY290" s="19" t="s">
        <v>117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81</v>
      </c>
      <c r="BK290" s="218">
        <f>ROUND(I290*H290,2)</f>
        <v>0</v>
      </c>
      <c r="BL290" s="19" t="s">
        <v>147</v>
      </c>
      <c r="BM290" s="217" t="s">
        <v>387</v>
      </c>
    </row>
    <row r="291" s="2" customFormat="1">
      <c r="A291" s="40"/>
      <c r="B291" s="41"/>
      <c r="C291" s="42"/>
      <c r="D291" s="219" t="s">
        <v>126</v>
      </c>
      <c r="E291" s="42"/>
      <c r="F291" s="220" t="s">
        <v>388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126</v>
      </c>
      <c r="AU291" s="19" t="s">
        <v>83</v>
      </c>
    </row>
    <row r="292" s="2" customFormat="1">
      <c r="A292" s="40"/>
      <c r="B292" s="41"/>
      <c r="C292" s="42"/>
      <c r="D292" s="224" t="s">
        <v>127</v>
      </c>
      <c r="E292" s="42"/>
      <c r="F292" s="225" t="s">
        <v>389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127</v>
      </c>
      <c r="AU292" s="19" t="s">
        <v>83</v>
      </c>
    </row>
    <row r="293" s="13" customFormat="1">
      <c r="A293" s="13"/>
      <c r="B293" s="227"/>
      <c r="C293" s="228"/>
      <c r="D293" s="219" t="s">
        <v>143</v>
      </c>
      <c r="E293" s="229" t="s">
        <v>19</v>
      </c>
      <c r="F293" s="230" t="s">
        <v>390</v>
      </c>
      <c r="G293" s="228"/>
      <c r="H293" s="231">
        <v>0.86399999999999999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143</v>
      </c>
      <c r="AU293" s="237" t="s">
        <v>83</v>
      </c>
      <c r="AV293" s="13" t="s">
        <v>83</v>
      </c>
      <c r="AW293" s="13" t="s">
        <v>33</v>
      </c>
      <c r="AX293" s="13" t="s">
        <v>73</v>
      </c>
      <c r="AY293" s="237" t="s">
        <v>117</v>
      </c>
    </row>
    <row r="294" s="13" customFormat="1">
      <c r="A294" s="13"/>
      <c r="B294" s="227"/>
      <c r="C294" s="228"/>
      <c r="D294" s="219" t="s">
        <v>143</v>
      </c>
      <c r="E294" s="229" t="s">
        <v>19</v>
      </c>
      <c r="F294" s="230" t="s">
        <v>391</v>
      </c>
      <c r="G294" s="228"/>
      <c r="H294" s="231">
        <v>0.96799999999999997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143</v>
      </c>
      <c r="AU294" s="237" t="s">
        <v>83</v>
      </c>
      <c r="AV294" s="13" t="s">
        <v>83</v>
      </c>
      <c r="AW294" s="13" t="s">
        <v>33</v>
      </c>
      <c r="AX294" s="13" t="s">
        <v>73</v>
      </c>
      <c r="AY294" s="237" t="s">
        <v>117</v>
      </c>
    </row>
    <row r="295" s="15" customFormat="1">
      <c r="A295" s="15"/>
      <c r="B295" s="252"/>
      <c r="C295" s="253"/>
      <c r="D295" s="219" t="s">
        <v>143</v>
      </c>
      <c r="E295" s="254" t="s">
        <v>19</v>
      </c>
      <c r="F295" s="255" t="s">
        <v>174</v>
      </c>
      <c r="G295" s="253"/>
      <c r="H295" s="256">
        <v>1.8319999999999999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2" t="s">
        <v>143</v>
      </c>
      <c r="AU295" s="262" t="s">
        <v>83</v>
      </c>
      <c r="AV295" s="15" t="s">
        <v>147</v>
      </c>
      <c r="AW295" s="15" t="s">
        <v>33</v>
      </c>
      <c r="AX295" s="15" t="s">
        <v>81</v>
      </c>
      <c r="AY295" s="262" t="s">
        <v>117</v>
      </c>
    </row>
    <row r="296" s="2" customFormat="1" ht="44.25" customHeight="1">
      <c r="A296" s="40"/>
      <c r="B296" s="41"/>
      <c r="C296" s="206" t="s">
        <v>392</v>
      </c>
      <c r="D296" s="206" t="s">
        <v>120</v>
      </c>
      <c r="E296" s="207" t="s">
        <v>393</v>
      </c>
      <c r="F296" s="208" t="s">
        <v>394</v>
      </c>
      <c r="G296" s="209" t="s">
        <v>187</v>
      </c>
      <c r="H296" s="210">
        <v>242.43799999999999</v>
      </c>
      <c r="I296" s="211"/>
      <c r="J296" s="212">
        <f>ROUND(I296*H296,2)</f>
        <v>0</v>
      </c>
      <c r="K296" s="208" t="s">
        <v>166</v>
      </c>
      <c r="L296" s="46"/>
      <c r="M296" s="213" t="s">
        <v>19</v>
      </c>
      <c r="N296" s="214" t="s">
        <v>44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147</v>
      </c>
      <c r="AT296" s="217" t="s">
        <v>120</v>
      </c>
      <c r="AU296" s="217" t="s">
        <v>83</v>
      </c>
      <c r="AY296" s="19" t="s">
        <v>117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81</v>
      </c>
      <c r="BK296" s="218">
        <f>ROUND(I296*H296,2)</f>
        <v>0</v>
      </c>
      <c r="BL296" s="19" t="s">
        <v>147</v>
      </c>
      <c r="BM296" s="217" t="s">
        <v>395</v>
      </c>
    </row>
    <row r="297" s="2" customFormat="1">
      <c r="A297" s="40"/>
      <c r="B297" s="41"/>
      <c r="C297" s="42"/>
      <c r="D297" s="219" t="s">
        <v>126</v>
      </c>
      <c r="E297" s="42"/>
      <c r="F297" s="220" t="s">
        <v>396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126</v>
      </c>
      <c r="AU297" s="19" t="s">
        <v>83</v>
      </c>
    </row>
    <row r="298" s="2" customFormat="1">
      <c r="A298" s="40"/>
      <c r="B298" s="41"/>
      <c r="C298" s="42"/>
      <c r="D298" s="224" t="s">
        <v>127</v>
      </c>
      <c r="E298" s="42"/>
      <c r="F298" s="225" t="s">
        <v>397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127</v>
      </c>
      <c r="AU298" s="19" t="s">
        <v>83</v>
      </c>
    </row>
    <row r="299" s="13" customFormat="1">
      <c r="A299" s="13"/>
      <c r="B299" s="227"/>
      <c r="C299" s="228"/>
      <c r="D299" s="219" t="s">
        <v>143</v>
      </c>
      <c r="E299" s="229" t="s">
        <v>19</v>
      </c>
      <c r="F299" s="230" t="s">
        <v>398</v>
      </c>
      <c r="G299" s="228"/>
      <c r="H299" s="231">
        <v>242.43799999999999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143</v>
      </c>
      <c r="AU299" s="237" t="s">
        <v>83</v>
      </c>
      <c r="AV299" s="13" t="s">
        <v>83</v>
      </c>
      <c r="AW299" s="13" t="s">
        <v>33</v>
      </c>
      <c r="AX299" s="13" t="s">
        <v>81</v>
      </c>
      <c r="AY299" s="237" t="s">
        <v>117</v>
      </c>
    </row>
    <row r="300" s="2" customFormat="1" ht="16.5" customHeight="1">
      <c r="A300" s="40"/>
      <c r="B300" s="41"/>
      <c r="C300" s="206" t="s">
        <v>399</v>
      </c>
      <c r="D300" s="206" t="s">
        <v>120</v>
      </c>
      <c r="E300" s="207" t="s">
        <v>400</v>
      </c>
      <c r="F300" s="208" t="s">
        <v>401</v>
      </c>
      <c r="G300" s="209" t="s">
        <v>187</v>
      </c>
      <c r="H300" s="210">
        <v>244.27000000000001</v>
      </c>
      <c r="I300" s="211"/>
      <c r="J300" s="212">
        <f>ROUND(I300*H300,2)</f>
        <v>0</v>
      </c>
      <c r="K300" s="208" t="s">
        <v>166</v>
      </c>
      <c r="L300" s="46"/>
      <c r="M300" s="213" t="s">
        <v>19</v>
      </c>
      <c r="N300" s="214" t="s">
        <v>44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147</v>
      </c>
      <c r="AT300" s="217" t="s">
        <v>120</v>
      </c>
      <c r="AU300" s="217" t="s">
        <v>83</v>
      </c>
      <c r="AY300" s="19" t="s">
        <v>117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81</v>
      </c>
      <c r="BK300" s="218">
        <f>ROUND(I300*H300,2)</f>
        <v>0</v>
      </c>
      <c r="BL300" s="19" t="s">
        <v>147</v>
      </c>
      <c r="BM300" s="217" t="s">
        <v>402</v>
      </c>
    </row>
    <row r="301" s="2" customFormat="1">
      <c r="A301" s="40"/>
      <c r="B301" s="41"/>
      <c r="C301" s="42"/>
      <c r="D301" s="219" t="s">
        <v>126</v>
      </c>
      <c r="E301" s="42"/>
      <c r="F301" s="220" t="s">
        <v>403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126</v>
      </c>
      <c r="AU301" s="19" t="s">
        <v>83</v>
      </c>
    </row>
    <row r="302" s="2" customFormat="1">
      <c r="A302" s="40"/>
      <c r="B302" s="41"/>
      <c r="C302" s="42"/>
      <c r="D302" s="224" t="s">
        <v>127</v>
      </c>
      <c r="E302" s="42"/>
      <c r="F302" s="225" t="s">
        <v>404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127</v>
      </c>
      <c r="AU302" s="19" t="s">
        <v>83</v>
      </c>
    </row>
    <row r="303" s="13" customFormat="1">
      <c r="A303" s="13"/>
      <c r="B303" s="227"/>
      <c r="C303" s="228"/>
      <c r="D303" s="219" t="s">
        <v>143</v>
      </c>
      <c r="E303" s="229" t="s">
        <v>19</v>
      </c>
      <c r="F303" s="230" t="s">
        <v>398</v>
      </c>
      <c r="G303" s="228"/>
      <c r="H303" s="231">
        <v>242.43799999999999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143</v>
      </c>
      <c r="AU303" s="237" t="s">
        <v>83</v>
      </c>
      <c r="AV303" s="13" t="s">
        <v>83</v>
      </c>
      <c r="AW303" s="13" t="s">
        <v>33</v>
      </c>
      <c r="AX303" s="13" t="s">
        <v>73</v>
      </c>
      <c r="AY303" s="237" t="s">
        <v>117</v>
      </c>
    </row>
    <row r="304" s="13" customFormat="1">
      <c r="A304" s="13"/>
      <c r="B304" s="227"/>
      <c r="C304" s="228"/>
      <c r="D304" s="219" t="s">
        <v>143</v>
      </c>
      <c r="E304" s="229" t="s">
        <v>19</v>
      </c>
      <c r="F304" s="230" t="s">
        <v>390</v>
      </c>
      <c r="G304" s="228"/>
      <c r="H304" s="231">
        <v>0.86399999999999999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143</v>
      </c>
      <c r="AU304" s="237" t="s">
        <v>83</v>
      </c>
      <c r="AV304" s="13" t="s">
        <v>83</v>
      </c>
      <c r="AW304" s="13" t="s">
        <v>33</v>
      </c>
      <c r="AX304" s="13" t="s">
        <v>73</v>
      </c>
      <c r="AY304" s="237" t="s">
        <v>117</v>
      </c>
    </row>
    <row r="305" s="13" customFormat="1">
      <c r="A305" s="13"/>
      <c r="B305" s="227"/>
      <c r="C305" s="228"/>
      <c r="D305" s="219" t="s">
        <v>143</v>
      </c>
      <c r="E305" s="229" t="s">
        <v>19</v>
      </c>
      <c r="F305" s="230" t="s">
        <v>391</v>
      </c>
      <c r="G305" s="228"/>
      <c r="H305" s="231">
        <v>0.96799999999999997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143</v>
      </c>
      <c r="AU305" s="237" t="s">
        <v>83</v>
      </c>
      <c r="AV305" s="13" t="s">
        <v>83</v>
      </c>
      <c r="AW305" s="13" t="s">
        <v>33</v>
      </c>
      <c r="AX305" s="13" t="s">
        <v>73</v>
      </c>
      <c r="AY305" s="237" t="s">
        <v>117</v>
      </c>
    </row>
    <row r="306" s="15" customFormat="1">
      <c r="A306" s="15"/>
      <c r="B306" s="252"/>
      <c r="C306" s="253"/>
      <c r="D306" s="219" t="s">
        <v>143</v>
      </c>
      <c r="E306" s="254" t="s">
        <v>19</v>
      </c>
      <c r="F306" s="255" t="s">
        <v>174</v>
      </c>
      <c r="G306" s="253"/>
      <c r="H306" s="256">
        <v>244.26999999999998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2" t="s">
        <v>143</v>
      </c>
      <c r="AU306" s="262" t="s">
        <v>83</v>
      </c>
      <c r="AV306" s="15" t="s">
        <v>147</v>
      </c>
      <c r="AW306" s="15" t="s">
        <v>33</v>
      </c>
      <c r="AX306" s="15" t="s">
        <v>81</v>
      </c>
      <c r="AY306" s="262" t="s">
        <v>117</v>
      </c>
    </row>
    <row r="307" s="2" customFormat="1" ht="24.15" customHeight="1">
      <c r="A307" s="40"/>
      <c r="B307" s="41"/>
      <c r="C307" s="206" t="s">
        <v>405</v>
      </c>
      <c r="D307" s="206" t="s">
        <v>120</v>
      </c>
      <c r="E307" s="207" t="s">
        <v>406</v>
      </c>
      <c r="F307" s="208" t="s">
        <v>407</v>
      </c>
      <c r="G307" s="209" t="s">
        <v>187</v>
      </c>
      <c r="H307" s="210">
        <v>1465.6199999999999</v>
      </c>
      <c r="I307" s="211"/>
      <c r="J307" s="212">
        <f>ROUND(I307*H307,2)</f>
        <v>0</v>
      </c>
      <c r="K307" s="208" t="s">
        <v>166</v>
      </c>
      <c r="L307" s="46"/>
      <c r="M307" s="213" t="s">
        <v>19</v>
      </c>
      <c r="N307" s="214" t="s">
        <v>44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147</v>
      </c>
      <c r="AT307" s="217" t="s">
        <v>120</v>
      </c>
      <c r="AU307" s="217" t="s">
        <v>83</v>
      </c>
      <c r="AY307" s="19" t="s">
        <v>117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147</v>
      </c>
      <c r="BM307" s="217" t="s">
        <v>408</v>
      </c>
    </row>
    <row r="308" s="2" customFormat="1">
      <c r="A308" s="40"/>
      <c r="B308" s="41"/>
      <c r="C308" s="42"/>
      <c r="D308" s="219" t="s">
        <v>126</v>
      </c>
      <c r="E308" s="42"/>
      <c r="F308" s="220" t="s">
        <v>409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126</v>
      </c>
      <c r="AU308" s="19" t="s">
        <v>83</v>
      </c>
    </row>
    <row r="309" s="2" customFormat="1">
      <c r="A309" s="40"/>
      <c r="B309" s="41"/>
      <c r="C309" s="42"/>
      <c r="D309" s="224" t="s">
        <v>127</v>
      </c>
      <c r="E309" s="42"/>
      <c r="F309" s="225" t="s">
        <v>410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127</v>
      </c>
      <c r="AU309" s="19" t="s">
        <v>83</v>
      </c>
    </row>
    <row r="310" s="13" customFormat="1">
      <c r="A310" s="13"/>
      <c r="B310" s="227"/>
      <c r="C310" s="228"/>
      <c r="D310" s="219" t="s">
        <v>143</v>
      </c>
      <c r="E310" s="229" t="s">
        <v>19</v>
      </c>
      <c r="F310" s="230" t="s">
        <v>398</v>
      </c>
      <c r="G310" s="228"/>
      <c r="H310" s="231">
        <v>242.43799999999999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143</v>
      </c>
      <c r="AU310" s="237" t="s">
        <v>83</v>
      </c>
      <c r="AV310" s="13" t="s">
        <v>83</v>
      </c>
      <c r="AW310" s="13" t="s">
        <v>33</v>
      </c>
      <c r="AX310" s="13" t="s">
        <v>73</v>
      </c>
      <c r="AY310" s="237" t="s">
        <v>117</v>
      </c>
    </row>
    <row r="311" s="13" customFormat="1">
      <c r="A311" s="13"/>
      <c r="B311" s="227"/>
      <c r="C311" s="228"/>
      <c r="D311" s="219" t="s">
        <v>143</v>
      </c>
      <c r="E311" s="229" t="s">
        <v>19</v>
      </c>
      <c r="F311" s="230" t="s">
        <v>390</v>
      </c>
      <c r="G311" s="228"/>
      <c r="H311" s="231">
        <v>0.86399999999999999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143</v>
      </c>
      <c r="AU311" s="237" t="s">
        <v>83</v>
      </c>
      <c r="AV311" s="13" t="s">
        <v>83</v>
      </c>
      <c r="AW311" s="13" t="s">
        <v>33</v>
      </c>
      <c r="AX311" s="13" t="s">
        <v>73</v>
      </c>
      <c r="AY311" s="237" t="s">
        <v>117</v>
      </c>
    </row>
    <row r="312" s="13" customFormat="1">
      <c r="A312" s="13"/>
      <c r="B312" s="227"/>
      <c r="C312" s="228"/>
      <c r="D312" s="219" t="s">
        <v>143</v>
      </c>
      <c r="E312" s="229" t="s">
        <v>19</v>
      </c>
      <c r="F312" s="230" t="s">
        <v>391</v>
      </c>
      <c r="G312" s="228"/>
      <c r="H312" s="231">
        <v>0.96799999999999997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143</v>
      </c>
      <c r="AU312" s="237" t="s">
        <v>83</v>
      </c>
      <c r="AV312" s="13" t="s">
        <v>83</v>
      </c>
      <c r="AW312" s="13" t="s">
        <v>33</v>
      </c>
      <c r="AX312" s="13" t="s">
        <v>73</v>
      </c>
      <c r="AY312" s="237" t="s">
        <v>117</v>
      </c>
    </row>
    <row r="313" s="15" customFormat="1">
      <c r="A313" s="15"/>
      <c r="B313" s="252"/>
      <c r="C313" s="253"/>
      <c r="D313" s="219" t="s">
        <v>143</v>
      </c>
      <c r="E313" s="254" t="s">
        <v>19</v>
      </c>
      <c r="F313" s="255" t="s">
        <v>174</v>
      </c>
      <c r="G313" s="253"/>
      <c r="H313" s="256">
        <v>244.26999999999998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2" t="s">
        <v>143</v>
      </c>
      <c r="AU313" s="262" t="s">
        <v>83</v>
      </c>
      <c r="AV313" s="15" t="s">
        <v>147</v>
      </c>
      <c r="AW313" s="15" t="s">
        <v>33</v>
      </c>
      <c r="AX313" s="15" t="s">
        <v>81</v>
      </c>
      <c r="AY313" s="262" t="s">
        <v>117</v>
      </c>
    </row>
    <row r="314" s="13" customFormat="1">
      <c r="A314" s="13"/>
      <c r="B314" s="227"/>
      <c r="C314" s="228"/>
      <c r="D314" s="219" t="s">
        <v>143</v>
      </c>
      <c r="E314" s="228"/>
      <c r="F314" s="230" t="s">
        <v>411</v>
      </c>
      <c r="G314" s="228"/>
      <c r="H314" s="231">
        <v>1465.6199999999999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143</v>
      </c>
      <c r="AU314" s="237" t="s">
        <v>83</v>
      </c>
      <c r="AV314" s="13" t="s">
        <v>83</v>
      </c>
      <c r="AW314" s="13" t="s">
        <v>4</v>
      </c>
      <c r="AX314" s="13" t="s">
        <v>81</v>
      </c>
      <c r="AY314" s="237" t="s">
        <v>117</v>
      </c>
    </row>
    <row r="315" s="2" customFormat="1" ht="24.15" customHeight="1">
      <c r="A315" s="40"/>
      <c r="B315" s="41"/>
      <c r="C315" s="206" t="s">
        <v>412</v>
      </c>
      <c r="D315" s="206" t="s">
        <v>120</v>
      </c>
      <c r="E315" s="207" t="s">
        <v>413</v>
      </c>
      <c r="F315" s="208" t="s">
        <v>414</v>
      </c>
      <c r="G315" s="209" t="s">
        <v>187</v>
      </c>
      <c r="H315" s="210">
        <v>244.27000000000001</v>
      </c>
      <c r="I315" s="211"/>
      <c r="J315" s="212">
        <f>ROUND(I315*H315,2)</f>
        <v>0</v>
      </c>
      <c r="K315" s="208" t="s">
        <v>166</v>
      </c>
      <c r="L315" s="46"/>
      <c r="M315" s="213" t="s">
        <v>19</v>
      </c>
      <c r="N315" s="214" t="s">
        <v>44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147</v>
      </c>
      <c r="AT315" s="217" t="s">
        <v>120</v>
      </c>
      <c r="AU315" s="217" t="s">
        <v>83</v>
      </c>
      <c r="AY315" s="19" t="s">
        <v>117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81</v>
      </c>
      <c r="BK315" s="218">
        <f>ROUND(I315*H315,2)</f>
        <v>0</v>
      </c>
      <c r="BL315" s="19" t="s">
        <v>147</v>
      </c>
      <c r="BM315" s="217" t="s">
        <v>415</v>
      </c>
    </row>
    <row r="316" s="2" customFormat="1">
      <c r="A316" s="40"/>
      <c r="B316" s="41"/>
      <c r="C316" s="42"/>
      <c r="D316" s="219" t="s">
        <v>126</v>
      </c>
      <c r="E316" s="42"/>
      <c r="F316" s="220" t="s">
        <v>416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126</v>
      </c>
      <c r="AU316" s="19" t="s">
        <v>83</v>
      </c>
    </row>
    <row r="317" s="2" customFormat="1">
      <c r="A317" s="40"/>
      <c r="B317" s="41"/>
      <c r="C317" s="42"/>
      <c r="D317" s="224" t="s">
        <v>127</v>
      </c>
      <c r="E317" s="42"/>
      <c r="F317" s="225" t="s">
        <v>417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127</v>
      </c>
      <c r="AU317" s="19" t="s">
        <v>83</v>
      </c>
    </row>
    <row r="318" s="13" customFormat="1">
      <c r="A318" s="13"/>
      <c r="B318" s="227"/>
      <c r="C318" s="228"/>
      <c r="D318" s="219" t="s">
        <v>143</v>
      </c>
      <c r="E318" s="229" t="s">
        <v>19</v>
      </c>
      <c r="F318" s="230" t="s">
        <v>398</v>
      </c>
      <c r="G318" s="228"/>
      <c r="H318" s="231">
        <v>242.43799999999999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143</v>
      </c>
      <c r="AU318" s="237" t="s">
        <v>83</v>
      </c>
      <c r="AV318" s="13" t="s">
        <v>83</v>
      </c>
      <c r="AW318" s="13" t="s">
        <v>33</v>
      </c>
      <c r="AX318" s="13" t="s">
        <v>73</v>
      </c>
      <c r="AY318" s="237" t="s">
        <v>117</v>
      </c>
    </row>
    <row r="319" s="13" customFormat="1">
      <c r="A319" s="13"/>
      <c r="B319" s="227"/>
      <c r="C319" s="228"/>
      <c r="D319" s="219" t="s">
        <v>143</v>
      </c>
      <c r="E319" s="229" t="s">
        <v>19</v>
      </c>
      <c r="F319" s="230" t="s">
        <v>390</v>
      </c>
      <c r="G319" s="228"/>
      <c r="H319" s="231">
        <v>0.86399999999999999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143</v>
      </c>
      <c r="AU319" s="237" t="s">
        <v>83</v>
      </c>
      <c r="AV319" s="13" t="s">
        <v>83</v>
      </c>
      <c r="AW319" s="13" t="s">
        <v>33</v>
      </c>
      <c r="AX319" s="13" t="s">
        <v>73</v>
      </c>
      <c r="AY319" s="237" t="s">
        <v>117</v>
      </c>
    </row>
    <row r="320" s="13" customFormat="1">
      <c r="A320" s="13"/>
      <c r="B320" s="227"/>
      <c r="C320" s="228"/>
      <c r="D320" s="219" t="s">
        <v>143</v>
      </c>
      <c r="E320" s="229" t="s">
        <v>19</v>
      </c>
      <c r="F320" s="230" t="s">
        <v>391</v>
      </c>
      <c r="G320" s="228"/>
      <c r="H320" s="231">
        <v>0.96799999999999997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143</v>
      </c>
      <c r="AU320" s="237" t="s">
        <v>83</v>
      </c>
      <c r="AV320" s="13" t="s">
        <v>83</v>
      </c>
      <c r="AW320" s="13" t="s">
        <v>33</v>
      </c>
      <c r="AX320" s="13" t="s">
        <v>73</v>
      </c>
      <c r="AY320" s="237" t="s">
        <v>117</v>
      </c>
    </row>
    <row r="321" s="15" customFormat="1">
      <c r="A321" s="15"/>
      <c r="B321" s="252"/>
      <c r="C321" s="253"/>
      <c r="D321" s="219" t="s">
        <v>143</v>
      </c>
      <c r="E321" s="254" t="s">
        <v>19</v>
      </c>
      <c r="F321" s="255" t="s">
        <v>174</v>
      </c>
      <c r="G321" s="253"/>
      <c r="H321" s="256">
        <v>244.26999999999998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2" t="s">
        <v>143</v>
      </c>
      <c r="AU321" s="262" t="s">
        <v>83</v>
      </c>
      <c r="AV321" s="15" t="s">
        <v>147</v>
      </c>
      <c r="AW321" s="15" t="s">
        <v>33</v>
      </c>
      <c r="AX321" s="15" t="s">
        <v>81</v>
      </c>
      <c r="AY321" s="262" t="s">
        <v>117</v>
      </c>
    </row>
    <row r="322" s="12" customFormat="1" ht="22.8" customHeight="1">
      <c r="A322" s="12"/>
      <c r="B322" s="190"/>
      <c r="C322" s="191"/>
      <c r="D322" s="192" t="s">
        <v>72</v>
      </c>
      <c r="E322" s="204" t="s">
        <v>418</v>
      </c>
      <c r="F322" s="204" t="s">
        <v>419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SUM(P323:P328)</f>
        <v>0</v>
      </c>
      <c r="Q322" s="198"/>
      <c r="R322" s="199">
        <f>SUM(R323:R328)</f>
        <v>0</v>
      </c>
      <c r="S322" s="198"/>
      <c r="T322" s="200">
        <f>SUM(T323:T328)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81</v>
      </c>
      <c r="AT322" s="202" t="s">
        <v>72</v>
      </c>
      <c r="AU322" s="202" t="s">
        <v>81</v>
      </c>
      <c r="AY322" s="201" t="s">
        <v>117</v>
      </c>
      <c r="BK322" s="203">
        <f>SUM(BK323:BK328)</f>
        <v>0</v>
      </c>
    </row>
    <row r="323" s="2" customFormat="1" ht="24.15" customHeight="1">
      <c r="A323" s="40"/>
      <c r="B323" s="41"/>
      <c r="C323" s="206" t="s">
        <v>420</v>
      </c>
      <c r="D323" s="206" t="s">
        <v>120</v>
      </c>
      <c r="E323" s="207" t="s">
        <v>421</v>
      </c>
      <c r="F323" s="208" t="s">
        <v>422</v>
      </c>
      <c r="G323" s="209" t="s">
        <v>187</v>
      </c>
      <c r="H323" s="210">
        <v>19.843</v>
      </c>
      <c r="I323" s="211"/>
      <c r="J323" s="212">
        <f>ROUND(I323*H323,2)</f>
        <v>0</v>
      </c>
      <c r="K323" s="208" t="s">
        <v>166</v>
      </c>
      <c r="L323" s="46"/>
      <c r="M323" s="213" t="s">
        <v>19</v>
      </c>
      <c r="N323" s="214" t="s">
        <v>44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147</v>
      </c>
      <c r="AT323" s="217" t="s">
        <v>120</v>
      </c>
      <c r="AU323" s="217" t="s">
        <v>83</v>
      </c>
      <c r="AY323" s="19" t="s">
        <v>117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81</v>
      </c>
      <c r="BK323" s="218">
        <f>ROUND(I323*H323,2)</f>
        <v>0</v>
      </c>
      <c r="BL323" s="19" t="s">
        <v>147</v>
      </c>
      <c r="BM323" s="217" t="s">
        <v>423</v>
      </c>
    </row>
    <row r="324" s="2" customFormat="1">
      <c r="A324" s="40"/>
      <c r="B324" s="41"/>
      <c r="C324" s="42"/>
      <c r="D324" s="219" t="s">
        <v>126</v>
      </c>
      <c r="E324" s="42"/>
      <c r="F324" s="220" t="s">
        <v>424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126</v>
      </c>
      <c r="AU324" s="19" t="s">
        <v>83</v>
      </c>
    </row>
    <row r="325" s="2" customFormat="1">
      <c r="A325" s="40"/>
      <c r="B325" s="41"/>
      <c r="C325" s="42"/>
      <c r="D325" s="224" t="s">
        <v>127</v>
      </c>
      <c r="E325" s="42"/>
      <c r="F325" s="225" t="s">
        <v>425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127</v>
      </c>
      <c r="AU325" s="19" t="s">
        <v>83</v>
      </c>
    </row>
    <row r="326" s="2" customFormat="1" ht="24.15" customHeight="1">
      <c r="A326" s="40"/>
      <c r="B326" s="41"/>
      <c r="C326" s="206" t="s">
        <v>426</v>
      </c>
      <c r="D326" s="206" t="s">
        <v>120</v>
      </c>
      <c r="E326" s="207" t="s">
        <v>427</v>
      </c>
      <c r="F326" s="208" t="s">
        <v>428</v>
      </c>
      <c r="G326" s="209" t="s">
        <v>187</v>
      </c>
      <c r="H326" s="210">
        <v>19.843</v>
      </c>
      <c r="I326" s="211"/>
      <c r="J326" s="212">
        <f>ROUND(I326*H326,2)</f>
        <v>0</v>
      </c>
      <c r="K326" s="208" t="s">
        <v>166</v>
      </c>
      <c r="L326" s="46"/>
      <c r="M326" s="213" t="s">
        <v>19</v>
      </c>
      <c r="N326" s="214" t="s">
        <v>44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147</v>
      </c>
      <c r="AT326" s="217" t="s">
        <v>120</v>
      </c>
      <c r="AU326" s="217" t="s">
        <v>83</v>
      </c>
      <c r="AY326" s="19" t="s">
        <v>117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81</v>
      </c>
      <c r="BK326" s="218">
        <f>ROUND(I326*H326,2)</f>
        <v>0</v>
      </c>
      <c r="BL326" s="19" t="s">
        <v>147</v>
      </c>
      <c r="BM326" s="217" t="s">
        <v>429</v>
      </c>
    </row>
    <row r="327" s="2" customFormat="1">
      <c r="A327" s="40"/>
      <c r="B327" s="41"/>
      <c r="C327" s="42"/>
      <c r="D327" s="219" t="s">
        <v>126</v>
      </c>
      <c r="E327" s="42"/>
      <c r="F327" s="220" t="s">
        <v>430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126</v>
      </c>
      <c r="AU327" s="19" t="s">
        <v>83</v>
      </c>
    </row>
    <row r="328" s="2" customFormat="1">
      <c r="A328" s="40"/>
      <c r="B328" s="41"/>
      <c r="C328" s="42"/>
      <c r="D328" s="224" t="s">
        <v>127</v>
      </c>
      <c r="E328" s="42"/>
      <c r="F328" s="225" t="s">
        <v>431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127</v>
      </c>
      <c r="AU328" s="19" t="s">
        <v>83</v>
      </c>
    </row>
    <row r="329" s="12" customFormat="1" ht="25.92" customHeight="1">
      <c r="A329" s="12"/>
      <c r="B329" s="190"/>
      <c r="C329" s="191"/>
      <c r="D329" s="192" t="s">
        <v>72</v>
      </c>
      <c r="E329" s="193" t="s">
        <v>432</v>
      </c>
      <c r="F329" s="193" t="s">
        <v>433</v>
      </c>
      <c r="G329" s="191"/>
      <c r="H329" s="191"/>
      <c r="I329" s="194"/>
      <c r="J329" s="195">
        <f>BK329</f>
        <v>0</v>
      </c>
      <c r="K329" s="191"/>
      <c r="L329" s="196"/>
      <c r="M329" s="197"/>
      <c r="N329" s="198"/>
      <c r="O329" s="198"/>
      <c r="P329" s="199">
        <f>SUM(P330:P335)</f>
        <v>0</v>
      </c>
      <c r="Q329" s="198"/>
      <c r="R329" s="199">
        <f>SUM(R330:R335)</f>
        <v>0</v>
      </c>
      <c r="S329" s="198"/>
      <c r="T329" s="200">
        <f>SUM(T330:T335)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1" t="s">
        <v>147</v>
      </c>
      <c r="AT329" s="202" t="s">
        <v>72</v>
      </c>
      <c r="AU329" s="202" t="s">
        <v>73</v>
      </c>
      <c r="AY329" s="201" t="s">
        <v>117</v>
      </c>
      <c r="BK329" s="203">
        <f>SUM(BK330:BK335)</f>
        <v>0</v>
      </c>
    </row>
    <row r="330" s="2" customFormat="1" ht="21.75" customHeight="1">
      <c r="A330" s="40"/>
      <c r="B330" s="41"/>
      <c r="C330" s="206" t="s">
        <v>434</v>
      </c>
      <c r="D330" s="206" t="s">
        <v>120</v>
      </c>
      <c r="E330" s="207" t="s">
        <v>435</v>
      </c>
      <c r="F330" s="208" t="s">
        <v>436</v>
      </c>
      <c r="G330" s="209" t="s">
        <v>437</v>
      </c>
      <c r="H330" s="210">
        <v>119</v>
      </c>
      <c r="I330" s="211"/>
      <c r="J330" s="212">
        <f>ROUND(I330*H330,2)</f>
        <v>0</v>
      </c>
      <c r="K330" s="208" t="s">
        <v>166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438</v>
      </c>
      <c r="AT330" s="217" t="s">
        <v>120</v>
      </c>
      <c r="AU330" s="217" t="s">
        <v>81</v>
      </c>
      <c r="AY330" s="19" t="s">
        <v>117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438</v>
      </c>
      <c r="BM330" s="217" t="s">
        <v>439</v>
      </c>
    </row>
    <row r="331" s="2" customFormat="1">
      <c r="A331" s="40"/>
      <c r="B331" s="41"/>
      <c r="C331" s="42"/>
      <c r="D331" s="219" t="s">
        <v>126</v>
      </c>
      <c r="E331" s="42"/>
      <c r="F331" s="220" t="s">
        <v>440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126</v>
      </c>
      <c r="AU331" s="19" t="s">
        <v>81</v>
      </c>
    </row>
    <row r="332" s="2" customFormat="1">
      <c r="A332" s="40"/>
      <c r="B332" s="41"/>
      <c r="C332" s="42"/>
      <c r="D332" s="224" t="s">
        <v>127</v>
      </c>
      <c r="E332" s="42"/>
      <c r="F332" s="225" t="s">
        <v>441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127</v>
      </c>
      <c r="AU332" s="19" t="s">
        <v>81</v>
      </c>
    </row>
    <row r="333" s="2" customFormat="1">
      <c r="A333" s="40"/>
      <c r="B333" s="41"/>
      <c r="C333" s="42"/>
      <c r="D333" s="219" t="s">
        <v>129</v>
      </c>
      <c r="E333" s="42"/>
      <c r="F333" s="226" t="s">
        <v>442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129</v>
      </c>
      <c r="AU333" s="19" t="s">
        <v>81</v>
      </c>
    </row>
    <row r="334" s="14" customFormat="1">
      <c r="A334" s="14"/>
      <c r="B334" s="242"/>
      <c r="C334" s="243"/>
      <c r="D334" s="219" t="s">
        <v>143</v>
      </c>
      <c r="E334" s="244" t="s">
        <v>19</v>
      </c>
      <c r="F334" s="245" t="s">
        <v>443</v>
      </c>
      <c r="G334" s="243"/>
      <c r="H334" s="244" t="s">
        <v>19</v>
      </c>
      <c r="I334" s="246"/>
      <c r="J334" s="243"/>
      <c r="K334" s="243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143</v>
      </c>
      <c r="AU334" s="251" t="s">
        <v>81</v>
      </c>
      <c r="AV334" s="14" t="s">
        <v>81</v>
      </c>
      <c r="AW334" s="14" t="s">
        <v>33</v>
      </c>
      <c r="AX334" s="14" t="s">
        <v>73</v>
      </c>
      <c r="AY334" s="251" t="s">
        <v>117</v>
      </c>
    </row>
    <row r="335" s="13" customFormat="1">
      <c r="A335" s="13"/>
      <c r="B335" s="227"/>
      <c r="C335" s="228"/>
      <c r="D335" s="219" t="s">
        <v>143</v>
      </c>
      <c r="E335" s="229" t="s">
        <v>19</v>
      </c>
      <c r="F335" s="230" t="s">
        <v>444</v>
      </c>
      <c r="G335" s="228"/>
      <c r="H335" s="231">
        <v>119</v>
      </c>
      <c r="I335" s="232"/>
      <c r="J335" s="228"/>
      <c r="K335" s="228"/>
      <c r="L335" s="233"/>
      <c r="M335" s="273"/>
      <c r="N335" s="274"/>
      <c r="O335" s="274"/>
      <c r="P335" s="274"/>
      <c r="Q335" s="274"/>
      <c r="R335" s="274"/>
      <c r="S335" s="274"/>
      <c r="T335" s="27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143</v>
      </c>
      <c r="AU335" s="237" t="s">
        <v>81</v>
      </c>
      <c r="AV335" s="13" t="s">
        <v>83</v>
      </c>
      <c r="AW335" s="13" t="s">
        <v>33</v>
      </c>
      <c r="AX335" s="13" t="s">
        <v>81</v>
      </c>
      <c r="AY335" s="237" t="s">
        <v>117</v>
      </c>
    </row>
    <row r="336" s="2" customFormat="1" ht="6.96" customHeight="1">
      <c r="A336" s="40"/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46"/>
      <c r="M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</sheetData>
  <sheetProtection sheet="1" autoFilter="0" formatColumns="0" formatRows="0" objects="1" scenarios="1" spinCount="100000" saltValue="6igjY6y3ZwJGtvU20Ow9PbsaCsb8VKYZwWPLDQuFBwRYQzu8HnrHl9s3obBpGVO4KND+l2+k+Kp/HAXF0MJyKw==" hashValue="MkA6WUmZmCP9JNOX/gP7tH58Vf4nna9JtgeFJhARWNuEDkY8AyBIfo6XDwaVlAvbEuaGUqApZF/zeiDoKjzusQ==" algorithmName="SHA-512" password="FC2B"/>
  <autoFilter ref="C85:K33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279113153"/>
    <hyperlink ref="F108" r:id="rId2" display="https://podminky.urs.cz/item/CS_URS_2025_01/279361821"/>
    <hyperlink ref="F125" r:id="rId3" display="https://podminky.urs.cz/item/CS_URS_2025_01/338171125"/>
    <hyperlink ref="F160" r:id="rId4" display="https://podminky.urs.cz/item/CS_URS_2025_01/348121221"/>
    <hyperlink ref="F180" r:id="rId5" display="https://podminky.urs.cz/item/CS_URS_2025_01/348321218"/>
    <hyperlink ref="F186" r:id="rId6" display="https://podminky.urs.cz/item/CS_URS_2025_01/348351211"/>
    <hyperlink ref="F192" r:id="rId7" display="https://podminky.urs.cz/item/CS_URS_2025_01/348351212"/>
    <hyperlink ref="F198" r:id="rId8" display="https://podminky.urs.cz/item/CS_URS_2025_01/348401120"/>
    <hyperlink ref="F214" r:id="rId9" display="https://podminky.urs.cz/item/CS_URS_2025_01/348401130"/>
    <hyperlink ref="F233" r:id="rId10" display="https://podminky.urs.cz/item/CS_URS_2025_01/943111111"/>
    <hyperlink ref="F237" r:id="rId11" display="https://podminky.urs.cz/item/CS_URS_2025_01/943111211"/>
    <hyperlink ref="F242" r:id="rId12" display="https://podminky.urs.cz/item/CS_URS_2025_01/943111811"/>
    <hyperlink ref="F246" r:id="rId13" display="https://podminky.urs.cz/item/CS_URS_2025_01/953961212"/>
    <hyperlink ref="F252" r:id="rId14" display="https://podminky.urs.cz/item/CS_URS_2025_01/953965115"/>
    <hyperlink ref="F258" r:id="rId15" display="https://podminky.urs.cz/item/CS_URS_2025_01/962032231"/>
    <hyperlink ref="F264" r:id="rId16" display="https://podminky.urs.cz/item/CS_URS_2025_01/966049831"/>
    <hyperlink ref="F270" r:id="rId17" display="https://podminky.urs.cz/item/CS_URS_2025_01/977211111"/>
    <hyperlink ref="F275" r:id="rId18" display="https://podminky.urs.cz/item/CS_URS_2025_01/985331212"/>
    <hyperlink ref="F287" r:id="rId19" display="https://podminky.urs.cz/item/CS_URS_2025_01/993111111"/>
    <hyperlink ref="F292" r:id="rId20" display="https://podminky.urs.cz/item/CS_URS_2025_01/997013861"/>
    <hyperlink ref="F298" r:id="rId21" display="https://podminky.urs.cz/item/CS_URS_2025_01/997013871"/>
    <hyperlink ref="F302" r:id="rId22" display="https://podminky.urs.cz/item/CS_URS_2025_01/997221571"/>
    <hyperlink ref="F309" r:id="rId23" display="https://podminky.urs.cz/item/CS_URS_2025_01/997221579"/>
    <hyperlink ref="F317" r:id="rId24" display="https://podminky.urs.cz/item/CS_URS_2025_01/997221611"/>
    <hyperlink ref="F325" r:id="rId25" display="https://podminky.urs.cz/item/CS_URS_2025_01/998232110"/>
    <hyperlink ref="F328" r:id="rId26" display="https://podminky.urs.cz/item/CS_URS_2025_01/998232121"/>
    <hyperlink ref="F332" r:id="rId27" display="https://podminky.urs.cz/item/CS_URS_2025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Oplocení areálu KKN Cheb - SO-04, SO-05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25. 4. 2025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ROUND((SUM(BE84:BE122)),  2)</f>
        <v>0</v>
      </c>
      <c r="G33" s="40"/>
      <c r="H33" s="40"/>
      <c r="I33" s="150">
        <v>0.20999999999999999</v>
      </c>
      <c r="J33" s="149">
        <f>ROUND(((SUM(BE84:BE122))*I33),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ROUND((SUM(BF84:BF122)),  2)</f>
        <v>0</v>
      </c>
      <c r="G34" s="40"/>
      <c r="H34" s="40"/>
      <c r="I34" s="150">
        <v>0.12</v>
      </c>
      <c r="J34" s="149">
        <f>ROUND(((SUM(BF84:BF122))*I34),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ROUND((SUM(BG84:BG122)),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ROUND((SUM(BH84:BH122)),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ROUND((SUM(BI84:BI122)),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Oplocení areálu KKN Cheb - SO-04, SO-05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SO-04_OT - Oprava poškozeného teplovodu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Cheb</v>
      </c>
      <c r="G52" s="42"/>
      <c r="H52" s="42"/>
      <c r="I52" s="34" t="s">
        <v>23</v>
      </c>
      <c r="J52" s="74" t="str">
        <f>IF(J12="","",J12)</f>
        <v>25. 4. 2025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Karlovarská krajská nemocnice a.s., Nemocnice Cheb</v>
      </c>
      <c r="G54" s="42"/>
      <c r="H54" s="42"/>
      <c r="I54" s="34" t="s">
        <v>31</v>
      </c>
      <c r="J54" s="38" t="str">
        <f>E21</f>
        <v>PK Beránek &amp; Hradil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446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447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95</v>
      </c>
      <c r="E62" s="170"/>
      <c r="F62" s="170"/>
      <c r="G62" s="170"/>
      <c r="H62" s="170"/>
      <c r="I62" s="170"/>
      <c r="J62" s="171">
        <f>J114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448</v>
      </c>
      <c r="E64" s="176"/>
      <c r="F64" s="176"/>
      <c r="G64" s="176"/>
      <c r="H64" s="176"/>
      <c r="I64" s="176"/>
      <c r="J64" s="177">
        <f>J119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Oplocení areálu KKN Cheb - SO-04, SO-05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SO-04_OT - Oprava poškozeného teplovodu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Cheb</v>
      </c>
      <c r="G78" s="42"/>
      <c r="H78" s="42"/>
      <c r="I78" s="34" t="s">
        <v>23</v>
      </c>
      <c r="J78" s="74" t="str">
        <f>IF(J12="","",J12)</f>
        <v>25. 4. 2025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Karlovarská krajská nemocnice a.s., Nemocnice Cheb</v>
      </c>
      <c r="G80" s="42"/>
      <c r="H80" s="42"/>
      <c r="I80" s="34" t="s">
        <v>31</v>
      </c>
      <c r="J80" s="38" t="str">
        <f>E21</f>
        <v>PK Beránek &amp; Hradil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Jakub Vilingr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104</v>
      </c>
      <c r="D83" s="182" t="s">
        <v>58</v>
      </c>
      <c r="E83" s="182" t="s">
        <v>54</v>
      </c>
      <c r="F83" s="182" t="s">
        <v>55</v>
      </c>
      <c r="G83" s="182" t="s">
        <v>105</v>
      </c>
      <c r="H83" s="182" t="s">
        <v>106</v>
      </c>
      <c r="I83" s="182" t="s">
        <v>107</v>
      </c>
      <c r="J83" s="182" t="s">
        <v>98</v>
      </c>
      <c r="K83" s="183" t="s">
        <v>108</v>
      </c>
      <c r="L83" s="184"/>
      <c r="M83" s="94" t="s">
        <v>19</v>
      </c>
      <c r="N83" s="95" t="s">
        <v>43</v>
      </c>
      <c r="O83" s="95" t="s">
        <v>109</v>
      </c>
      <c r="P83" s="95" t="s">
        <v>110</v>
      </c>
      <c r="Q83" s="95" t="s">
        <v>111</v>
      </c>
      <c r="R83" s="95" t="s">
        <v>112</v>
      </c>
      <c r="S83" s="95" t="s">
        <v>113</v>
      </c>
      <c r="T83" s="96" t="s">
        <v>114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115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P85+P114</f>
        <v>0</v>
      </c>
      <c r="Q84" s="98"/>
      <c r="R84" s="187">
        <f>R85+R114</f>
        <v>0.21665300000000001</v>
      </c>
      <c r="S84" s="98"/>
      <c r="T84" s="188">
        <f>T85+T114</f>
        <v>0.16883999999999999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72</v>
      </c>
      <c r="AU84" s="19" t="s">
        <v>99</v>
      </c>
      <c r="BK84" s="189">
        <f>BK85+BK114</f>
        <v>0</v>
      </c>
    </row>
    <row r="85" s="12" customFormat="1" ht="25.92" customHeight="1">
      <c r="A85" s="12"/>
      <c r="B85" s="190"/>
      <c r="C85" s="191"/>
      <c r="D85" s="192" t="s">
        <v>72</v>
      </c>
      <c r="E85" s="193" t="s">
        <v>449</v>
      </c>
      <c r="F85" s="193" t="s">
        <v>450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</f>
        <v>0</v>
      </c>
      <c r="Q85" s="198"/>
      <c r="R85" s="199">
        <f>R86</f>
        <v>0.21665300000000001</v>
      </c>
      <c r="S85" s="198"/>
      <c r="T85" s="200">
        <f>T86</f>
        <v>0.16883999999999999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83</v>
      </c>
      <c r="AT85" s="202" t="s">
        <v>72</v>
      </c>
      <c r="AU85" s="202" t="s">
        <v>73</v>
      </c>
      <c r="AY85" s="201" t="s">
        <v>117</v>
      </c>
      <c r="BK85" s="203">
        <f>BK86</f>
        <v>0</v>
      </c>
    </row>
    <row r="86" s="12" customFormat="1" ht="22.8" customHeight="1">
      <c r="A86" s="12"/>
      <c r="B86" s="190"/>
      <c r="C86" s="191"/>
      <c r="D86" s="192" t="s">
        <v>72</v>
      </c>
      <c r="E86" s="204" t="s">
        <v>451</v>
      </c>
      <c r="F86" s="204" t="s">
        <v>452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SUM(P87:P113)</f>
        <v>0</v>
      </c>
      <c r="Q86" s="198"/>
      <c r="R86" s="199">
        <f>SUM(R87:R113)</f>
        <v>0.21665300000000001</v>
      </c>
      <c r="S86" s="198"/>
      <c r="T86" s="200">
        <f>SUM(T87:T113)</f>
        <v>0.16883999999999999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83</v>
      </c>
      <c r="AT86" s="202" t="s">
        <v>72</v>
      </c>
      <c r="AU86" s="202" t="s">
        <v>81</v>
      </c>
      <c r="AY86" s="201" t="s">
        <v>117</v>
      </c>
      <c r="BK86" s="203">
        <f>SUM(BK87:BK113)</f>
        <v>0</v>
      </c>
    </row>
    <row r="87" s="2" customFormat="1" ht="24.15" customHeight="1">
      <c r="A87" s="40"/>
      <c r="B87" s="41"/>
      <c r="C87" s="206" t="s">
        <v>81</v>
      </c>
      <c r="D87" s="206" t="s">
        <v>120</v>
      </c>
      <c r="E87" s="207" t="s">
        <v>453</v>
      </c>
      <c r="F87" s="208" t="s">
        <v>454</v>
      </c>
      <c r="G87" s="209" t="s">
        <v>165</v>
      </c>
      <c r="H87" s="210">
        <v>36</v>
      </c>
      <c r="I87" s="211"/>
      <c r="J87" s="212">
        <f>ROUND(I87*H87,2)</f>
        <v>0</v>
      </c>
      <c r="K87" s="208" t="s">
        <v>166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0.0046899999999999997</v>
      </c>
      <c r="T87" s="216">
        <f>S87*H87</f>
        <v>0.16883999999999999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279</v>
      </c>
      <c r="AT87" s="217" t="s">
        <v>120</v>
      </c>
      <c r="AU87" s="217" t="s">
        <v>83</v>
      </c>
      <c r="AY87" s="19" t="s">
        <v>117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279</v>
      </c>
      <c r="BM87" s="217" t="s">
        <v>455</v>
      </c>
    </row>
    <row r="88" s="2" customFormat="1">
      <c r="A88" s="40"/>
      <c r="B88" s="41"/>
      <c r="C88" s="42"/>
      <c r="D88" s="219" t="s">
        <v>126</v>
      </c>
      <c r="E88" s="42"/>
      <c r="F88" s="220" t="s">
        <v>456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126</v>
      </c>
      <c r="AU88" s="19" t="s">
        <v>83</v>
      </c>
    </row>
    <row r="89" s="2" customFormat="1">
      <c r="A89" s="40"/>
      <c r="B89" s="41"/>
      <c r="C89" s="42"/>
      <c r="D89" s="224" t="s">
        <v>127</v>
      </c>
      <c r="E89" s="42"/>
      <c r="F89" s="225" t="s">
        <v>457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127</v>
      </c>
      <c r="AU89" s="19" t="s">
        <v>83</v>
      </c>
    </row>
    <row r="90" s="2" customFormat="1" ht="24.15" customHeight="1">
      <c r="A90" s="40"/>
      <c r="B90" s="41"/>
      <c r="C90" s="206" t="s">
        <v>83</v>
      </c>
      <c r="D90" s="206" t="s">
        <v>120</v>
      </c>
      <c r="E90" s="207" t="s">
        <v>458</v>
      </c>
      <c r="F90" s="208" t="s">
        <v>459</v>
      </c>
      <c r="G90" s="209" t="s">
        <v>165</v>
      </c>
      <c r="H90" s="210">
        <v>28</v>
      </c>
      <c r="I90" s="211"/>
      <c r="J90" s="212">
        <f>ROUND(I90*H90,2)</f>
        <v>0</v>
      </c>
      <c r="K90" s="208" t="s">
        <v>166</v>
      </c>
      <c r="L90" s="46"/>
      <c r="M90" s="213" t="s">
        <v>19</v>
      </c>
      <c r="N90" s="214" t="s">
        <v>44</v>
      </c>
      <c r="O90" s="86"/>
      <c r="P90" s="215">
        <f>O90*H90</f>
        <v>0</v>
      </c>
      <c r="Q90" s="215">
        <v>6.9999999999999994E-05</v>
      </c>
      <c r="R90" s="215">
        <f>Q90*H90</f>
        <v>0.0019599999999999999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279</v>
      </c>
      <c r="AT90" s="217" t="s">
        <v>120</v>
      </c>
      <c r="AU90" s="217" t="s">
        <v>83</v>
      </c>
      <c r="AY90" s="19" t="s">
        <v>117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81</v>
      </c>
      <c r="BK90" s="218">
        <f>ROUND(I90*H90,2)</f>
        <v>0</v>
      </c>
      <c r="BL90" s="19" t="s">
        <v>279</v>
      </c>
      <c r="BM90" s="217" t="s">
        <v>460</v>
      </c>
    </row>
    <row r="91" s="2" customFormat="1">
      <c r="A91" s="40"/>
      <c r="B91" s="41"/>
      <c r="C91" s="42"/>
      <c r="D91" s="219" t="s">
        <v>126</v>
      </c>
      <c r="E91" s="42"/>
      <c r="F91" s="220" t="s">
        <v>461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126</v>
      </c>
      <c r="AU91" s="19" t="s">
        <v>83</v>
      </c>
    </row>
    <row r="92" s="2" customFormat="1">
      <c r="A92" s="40"/>
      <c r="B92" s="41"/>
      <c r="C92" s="42"/>
      <c r="D92" s="224" t="s">
        <v>127</v>
      </c>
      <c r="E92" s="42"/>
      <c r="F92" s="225" t="s">
        <v>462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127</v>
      </c>
      <c r="AU92" s="19" t="s">
        <v>83</v>
      </c>
    </row>
    <row r="93" s="13" customFormat="1">
      <c r="A93" s="13"/>
      <c r="B93" s="227"/>
      <c r="C93" s="228"/>
      <c r="D93" s="219" t="s">
        <v>143</v>
      </c>
      <c r="E93" s="229" t="s">
        <v>19</v>
      </c>
      <c r="F93" s="230" t="s">
        <v>354</v>
      </c>
      <c r="G93" s="228"/>
      <c r="H93" s="231">
        <v>28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143</v>
      </c>
      <c r="AU93" s="237" t="s">
        <v>83</v>
      </c>
      <c r="AV93" s="13" t="s">
        <v>83</v>
      </c>
      <c r="AW93" s="13" t="s">
        <v>33</v>
      </c>
      <c r="AX93" s="13" t="s">
        <v>81</v>
      </c>
      <c r="AY93" s="237" t="s">
        <v>117</v>
      </c>
    </row>
    <row r="94" s="2" customFormat="1" ht="21.75" customHeight="1">
      <c r="A94" s="40"/>
      <c r="B94" s="41"/>
      <c r="C94" s="263" t="s">
        <v>137</v>
      </c>
      <c r="D94" s="263" t="s">
        <v>175</v>
      </c>
      <c r="E94" s="264" t="s">
        <v>463</v>
      </c>
      <c r="F94" s="265" t="s">
        <v>464</v>
      </c>
      <c r="G94" s="266" t="s">
        <v>187</v>
      </c>
      <c r="H94" s="267">
        <v>0.19400000000000001</v>
      </c>
      <c r="I94" s="268"/>
      <c r="J94" s="269">
        <f>ROUND(I94*H94,2)</f>
        <v>0</v>
      </c>
      <c r="K94" s="265" t="s">
        <v>166</v>
      </c>
      <c r="L94" s="270"/>
      <c r="M94" s="271" t="s">
        <v>19</v>
      </c>
      <c r="N94" s="272" t="s">
        <v>44</v>
      </c>
      <c r="O94" s="86"/>
      <c r="P94" s="215">
        <f>O94*H94</f>
        <v>0</v>
      </c>
      <c r="Q94" s="215">
        <v>1</v>
      </c>
      <c r="R94" s="215">
        <f>Q94*H94</f>
        <v>0.19400000000000001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384</v>
      </c>
      <c r="AT94" s="217" t="s">
        <v>175</v>
      </c>
      <c r="AU94" s="217" t="s">
        <v>83</v>
      </c>
      <c r="AY94" s="19" t="s">
        <v>117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279</v>
      </c>
      <c r="BM94" s="217" t="s">
        <v>465</v>
      </c>
    </row>
    <row r="95" s="2" customFormat="1">
      <c r="A95" s="40"/>
      <c r="B95" s="41"/>
      <c r="C95" s="42"/>
      <c r="D95" s="219" t="s">
        <v>126</v>
      </c>
      <c r="E95" s="42"/>
      <c r="F95" s="220" t="s">
        <v>464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126</v>
      </c>
      <c r="AU95" s="19" t="s">
        <v>83</v>
      </c>
    </row>
    <row r="96" s="13" customFormat="1">
      <c r="A96" s="13"/>
      <c r="B96" s="227"/>
      <c r="C96" s="228"/>
      <c r="D96" s="219" t="s">
        <v>143</v>
      </c>
      <c r="E96" s="229" t="s">
        <v>19</v>
      </c>
      <c r="F96" s="230" t="s">
        <v>466</v>
      </c>
      <c r="G96" s="228"/>
      <c r="H96" s="231">
        <v>0.17599999999999999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143</v>
      </c>
      <c r="AU96" s="237" t="s">
        <v>83</v>
      </c>
      <c r="AV96" s="13" t="s">
        <v>83</v>
      </c>
      <c r="AW96" s="13" t="s">
        <v>33</v>
      </c>
      <c r="AX96" s="13" t="s">
        <v>81</v>
      </c>
      <c r="AY96" s="237" t="s">
        <v>117</v>
      </c>
    </row>
    <row r="97" s="13" customFormat="1">
      <c r="A97" s="13"/>
      <c r="B97" s="227"/>
      <c r="C97" s="228"/>
      <c r="D97" s="219" t="s">
        <v>143</v>
      </c>
      <c r="E97" s="228"/>
      <c r="F97" s="230" t="s">
        <v>467</v>
      </c>
      <c r="G97" s="228"/>
      <c r="H97" s="231">
        <v>0.19400000000000001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143</v>
      </c>
      <c r="AU97" s="237" t="s">
        <v>83</v>
      </c>
      <c r="AV97" s="13" t="s">
        <v>83</v>
      </c>
      <c r="AW97" s="13" t="s">
        <v>4</v>
      </c>
      <c r="AX97" s="13" t="s">
        <v>81</v>
      </c>
      <c r="AY97" s="237" t="s">
        <v>117</v>
      </c>
    </row>
    <row r="98" s="2" customFormat="1" ht="24.15" customHeight="1">
      <c r="A98" s="40"/>
      <c r="B98" s="41"/>
      <c r="C98" s="263" t="s">
        <v>147</v>
      </c>
      <c r="D98" s="263" t="s">
        <v>175</v>
      </c>
      <c r="E98" s="264" t="s">
        <v>468</v>
      </c>
      <c r="F98" s="265" t="s">
        <v>469</v>
      </c>
      <c r="G98" s="266" t="s">
        <v>470</v>
      </c>
      <c r="H98" s="267">
        <v>1.95</v>
      </c>
      <c r="I98" s="268"/>
      <c r="J98" s="269">
        <f>ROUND(I98*H98,2)</f>
        <v>0</v>
      </c>
      <c r="K98" s="265" t="s">
        <v>166</v>
      </c>
      <c r="L98" s="270"/>
      <c r="M98" s="271" t="s">
        <v>19</v>
      </c>
      <c r="N98" s="272" t="s">
        <v>44</v>
      </c>
      <c r="O98" s="86"/>
      <c r="P98" s="215">
        <f>O98*H98</f>
        <v>0</v>
      </c>
      <c r="Q98" s="215">
        <v>0.00044999999999999999</v>
      </c>
      <c r="R98" s="215">
        <f>Q98*H98</f>
        <v>0.00087749999999999992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384</v>
      </c>
      <c r="AT98" s="217" t="s">
        <v>175</v>
      </c>
      <c r="AU98" s="217" t="s">
        <v>83</v>
      </c>
      <c r="AY98" s="19" t="s">
        <v>117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279</v>
      </c>
      <c r="BM98" s="217" t="s">
        <v>471</v>
      </c>
    </row>
    <row r="99" s="2" customFormat="1">
      <c r="A99" s="40"/>
      <c r="B99" s="41"/>
      <c r="C99" s="42"/>
      <c r="D99" s="219" t="s">
        <v>126</v>
      </c>
      <c r="E99" s="42"/>
      <c r="F99" s="220" t="s">
        <v>469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83</v>
      </c>
    </row>
    <row r="100" s="13" customFormat="1">
      <c r="A100" s="13"/>
      <c r="B100" s="227"/>
      <c r="C100" s="228"/>
      <c r="D100" s="219" t="s">
        <v>143</v>
      </c>
      <c r="E100" s="229" t="s">
        <v>19</v>
      </c>
      <c r="F100" s="230" t="s">
        <v>472</v>
      </c>
      <c r="G100" s="228"/>
      <c r="H100" s="231">
        <v>1.95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143</v>
      </c>
      <c r="AU100" s="237" t="s">
        <v>83</v>
      </c>
      <c r="AV100" s="13" t="s">
        <v>83</v>
      </c>
      <c r="AW100" s="13" t="s">
        <v>33</v>
      </c>
      <c r="AX100" s="13" t="s">
        <v>81</v>
      </c>
      <c r="AY100" s="237" t="s">
        <v>117</v>
      </c>
    </row>
    <row r="101" s="2" customFormat="1" ht="24.15" customHeight="1">
      <c r="A101" s="40"/>
      <c r="B101" s="41"/>
      <c r="C101" s="206" t="s">
        <v>116</v>
      </c>
      <c r="D101" s="206" t="s">
        <v>120</v>
      </c>
      <c r="E101" s="207" t="s">
        <v>458</v>
      </c>
      <c r="F101" s="208" t="s">
        <v>459</v>
      </c>
      <c r="G101" s="209" t="s">
        <v>165</v>
      </c>
      <c r="H101" s="210">
        <v>8</v>
      </c>
      <c r="I101" s="211"/>
      <c r="J101" s="212">
        <f>ROUND(I101*H101,2)</f>
        <v>0</v>
      </c>
      <c r="K101" s="208" t="s">
        <v>166</v>
      </c>
      <c r="L101" s="46"/>
      <c r="M101" s="213" t="s">
        <v>19</v>
      </c>
      <c r="N101" s="214" t="s">
        <v>44</v>
      </c>
      <c r="O101" s="86"/>
      <c r="P101" s="215">
        <f>O101*H101</f>
        <v>0</v>
      </c>
      <c r="Q101" s="215">
        <v>6.9999999999999994E-05</v>
      </c>
      <c r="R101" s="215">
        <f>Q101*H101</f>
        <v>0.00055999999999999995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279</v>
      </c>
      <c r="AT101" s="217" t="s">
        <v>120</v>
      </c>
      <c r="AU101" s="217" t="s">
        <v>83</v>
      </c>
      <c r="AY101" s="19" t="s">
        <v>117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279</v>
      </c>
      <c r="BM101" s="217" t="s">
        <v>473</v>
      </c>
    </row>
    <row r="102" s="2" customFormat="1">
      <c r="A102" s="40"/>
      <c r="B102" s="41"/>
      <c r="C102" s="42"/>
      <c r="D102" s="219" t="s">
        <v>126</v>
      </c>
      <c r="E102" s="42"/>
      <c r="F102" s="220" t="s">
        <v>461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83</v>
      </c>
    </row>
    <row r="103" s="2" customFormat="1">
      <c r="A103" s="40"/>
      <c r="B103" s="41"/>
      <c r="C103" s="42"/>
      <c r="D103" s="224" t="s">
        <v>127</v>
      </c>
      <c r="E103" s="42"/>
      <c r="F103" s="225" t="s">
        <v>462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127</v>
      </c>
      <c r="AU103" s="19" t="s">
        <v>83</v>
      </c>
    </row>
    <row r="104" s="2" customFormat="1" ht="21.75" customHeight="1">
      <c r="A104" s="40"/>
      <c r="B104" s="41"/>
      <c r="C104" s="263" t="s">
        <v>224</v>
      </c>
      <c r="D104" s="263" t="s">
        <v>175</v>
      </c>
      <c r="E104" s="264" t="s">
        <v>474</v>
      </c>
      <c r="F104" s="265" t="s">
        <v>475</v>
      </c>
      <c r="G104" s="266" t="s">
        <v>476</v>
      </c>
      <c r="H104" s="267">
        <v>19.007999999999999</v>
      </c>
      <c r="I104" s="268"/>
      <c r="J104" s="269">
        <f>ROUND(I104*H104,2)</f>
        <v>0</v>
      </c>
      <c r="K104" s="265" t="s">
        <v>166</v>
      </c>
      <c r="L104" s="270"/>
      <c r="M104" s="271" t="s">
        <v>19</v>
      </c>
      <c r="N104" s="272" t="s">
        <v>44</v>
      </c>
      <c r="O104" s="86"/>
      <c r="P104" s="215">
        <f>O104*H104</f>
        <v>0</v>
      </c>
      <c r="Q104" s="215">
        <v>0.001</v>
      </c>
      <c r="R104" s="215">
        <f>Q104*H104</f>
        <v>0.019008000000000001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384</v>
      </c>
      <c r="AT104" s="217" t="s">
        <v>175</v>
      </c>
      <c r="AU104" s="217" t="s">
        <v>83</v>
      </c>
      <c r="AY104" s="19" t="s">
        <v>117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279</v>
      </c>
      <c r="BM104" s="217" t="s">
        <v>477</v>
      </c>
    </row>
    <row r="105" s="2" customFormat="1">
      <c r="A105" s="40"/>
      <c r="B105" s="41"/>
      <c r="C105" s="42"/>
      <c r="D105" s="219" t="s">
        <v>126</v>
      </c>
      <c r="E105" s="42"/>
      <c r="F105" s="220" t="s">
        <v>475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83</v>
      </c>
    </row>
    <row r="106" s="13" customFormat="1">
      <c r="A106" s="13"/>
      <c r="B106" s="227"/>
      <c r="C106" s="228"/>
      <c r="D106" s="219" t="s">
        <v>143</v>
      </c>
      <c r="E106" s="229" t="s">
        <v>19</v>
      </c>
      <c r="F106" s="230" t="s">
        <v>478</v>
      </c>
      <c r="G106" s="228"/>
      <c r="H106" s="231">
        <v>17.280000000000001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143</v>
      </c>
      <c r="AU106" s="237" t="s">
        <v>83</v>
      </c>
      <c r="AV106" s="13" t="s">
        <v>83</v>
      </c>
      <c r="AW106" s="13" t="s">
        <v>33</v>
      </c>
      <c r="AX106" s="13" t="s">
        <v>81</v>
      </c>
      <c r="AY106" s="237" t="s">
        <v>117</v>
      </c>
    </row>
    <row r="107" s="13" customFormat="1">
      <c r="A107" s="13"/>
      <c r="B107" s="227"/>
      <c r="C107" s="228"/>
      <c r="D107" s="219" t="s">
        <v>143</v>
      </c>
      <c r="E107" s="228"/>
      <c r="F107" s="230" t="s">
        <v>479</v>
      </c>
      <c r="G107" s="228"/>
      <c r="H107" s="231">
        <v>19.007999999999999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143</v>
      </c>
      <c r="AU107" s="237" t="s">
        <v>83</v>
      </c>
      <c r="AV107" s="13" t="s">
        <v>83</v>
      </c>
      <c r="AW107" s="13" t="s">
        <v>4</v>
      </c>
      <c r="AX107" s="13" t="s">
        <v>81</v>
      </c>
      <c r="AY107" s="237" t="s">
        <v>117</v>
      </c>
    </row>
    <row r="108" s="2" customFormat="1" ht="24.15" customHeight="1">
      <c r="A108" s="40"/>
      <c r="B108" s="41"/>
      <c r="C108" s="263" t="s">
        <v>229</v>
      </c>
      <c r="D108" s="263" t="s">
        <v>175</v>
      </c>
      <c r="E108" s="264" t="s">
        <v>468</v>
      </c>
      <c r="F108" s="265" t="s">
        <v>469</v>
      </c>
      <c r="G108" s="266" t="s">
        <v>470</v>
      </c>
      <c r="H108" s="267">
        <v>0.55000000000000004</v>
      </c>
      <c r="I108" s="268"/>
      <c r="J108" s="269">
        <f>ROUND(I108*H108,2)</f>
        <v>0</v>
      </c>
      <c r="K108" s="265" t="s">
        <v>166</v>
      </c>
      <c r="L108" s="270"/>
      <c r="M108" s="271" t="s">
        <v>19</v>
      </c>
      <c r="N108" s="272" t="s">
        <v>44</v>
      </c>
      <c r="O108" s="86"/>
      <c r="P108" s="215">
        <f>O108*H108</f>
        <v>0</v>
      </c>
      <c r="Q108" s="215">
        <v>0.00044999999999999999</v>
      </c>
      <c r="R108" s="215">
        <f>Q108*H108</f>
        <v>0.0002475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384</v>
      </c>
      <c r="AT108" s="217" t="s">
        <v>175</v>
      </c>
      <c r="AU108" s="217" t="s">
        <v>83</v>
      </c>
      <c r="AY108" s="19" t="s">
        <v>117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279</v>
      </c>
      <c r="BM108" s="217" t="s">
        <v>480</v>
      </c>
    </row>
    <row r="109" s="2" customFormat="1">
      <c r="A109" s="40"/>
      <c r="B109" s="41"/>
      <c r="C109" s="42"/>
      <c r="D109" s="219" t="s">
        <v>126</v>
      </c>
      <c r="E109" s="42"/>
      <c r="F109" s="220" t="s">
        <v>469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83</v>
      </c>
    </row>
    <row r="110" s="13" customFormat="1">
      <c r="A110" s="13"/>
      <c r="B110" s="227"/>
      <c r="C110" s="228"/>
      <c r="D110" s="219" t="s">
        <v>143</v>
      </c>
      <c r="E110" s="229" t="s">
        <v>19</v>
      </c>
      <c r="F110" s="230" t="s">
        <v>481</v>
      </c>
      <c r="G110" s="228"/>
      <c r="H110" s="231">
        <v>0.55000000000000004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143</v>
      </c>
      <c r="AU110" s="237" t="s">
        <v>83</v>
      </c>
      <c r="AV110" s="13" t="s">
        <v>83</v>
      </c>
      <c r="AW110" s="13" t="s">
        <v>33</v>
      </c>
      <c r="AX110" s="13" t="s">
        <v>81</v>
      </c>
      <c r="AY110" s="237" t="s">
        <v>117</v>
      </c>
    </row>
    <row r="111" s="2" customFormat="1" ht="24.15" customHeight="1">
      <c r="A111" s="40"/>
      <c r="B111" s="41"/>
      <c r="C111" s="206" t="s">
        <v>179</v>
      </c>
      <c r="D111" s="206" t="s">
        <v>120</v>
      </c>
      <c r="E111" s="207" t="s">
        <v>482</v>
      </c>
      <c r="F111" s="208" t="s">
        <v>483</v>
      </c>
      <c r="G111" s="209" t="s">
        <v>187</v>
      </c>
      <c r="H111" s="210">
        <v>0.217</v>
      </c>
      <c r="I111" s="211"/>
      <c r="J111" s="212">
        <f>ROUND(I111*H111,2)</f>
        <v>0</v>
      </c>
      <c r="K111" s="208" t="s">
        <v>166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279</v>
      </c>
      <c r="AT111" s="217" t="s">
        <v>120</v>
      </c>
      <c r="AU111" s="217" t="s">
        <v>83</v>
      </c>
      <c r="AY111" s="19" t="s">
        <v>117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279</v>
      </c>
      <c r="BM111" s="217" t="s">
        <v>484</v>
      </c>
    </row>
    <row r="112" s="2" customFormat="1">
      <c r="A112" s="40"/>
      <c r="B112" s="41"/>
      <c r="C112" s="42"/>
      <c r="D112" s="219" t="s">
        <v>126</v>
      </c>
      <c r="E112" s="42"/>
      <c r="F112" s="220" t="s">
        <v>485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126</v>
      </c>
      <c r="AU112" s="19" t="s">
        <v>83</v>
      </c>
    </row>
    <row r="113" s="2" customFormat="1">
      <c r="A113" s="40"/>
      <c r="B113" s="41"/>
      <c r="C113" s="42"/>
      <c r="D113" s="224" t="s">
        <v>127</v>
      </c>
      <c r="E113" s="42"/>
      <c r="F113" s="225" t="s">
        <v>486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127</v>
      </c>
      <c r="AU113" s="19" t="s">
        <v>83</v>
      </c>
    </row>
    <row r="114" s="12" customFormat="1" ht="25.92" customHeight="1">
      <c r="A114" s="12"/>
      <c r="B114" s="190"/>
      <c r="C114" s="191"/>
      <c r="D114" s="192" t="s">
        <v>72</v>
      </c>
      <c r="E114" s="193" t="s">
        <v>78</v>
      </c>
      <c r="F114" s="193" t="s">
        <v>79</v>
      </c>
      <c r="G114" s="191"/>
      <c r="H114" s="191"/>
      <c r="I114" s="194"/>
      <c r="J114" s="195">
        <f>BK114</f>
        <v>0</v>
      </c>
      <c r="K114" s="191"/>
      <c r="L114" s="196"/>
      <c r="M114" s="197"/>
      <c r="N114" s="198"/>
      <c r="O114" s="198"/>
      <c r="P114" s="199">
        <f>P115+P119</f>
        <v>0</v>
      </c>
      <c r="Q114" s="198"/>
      <c r="R114" s="199">
        <f>R115+R119</f>
        <v>0</v>
      </c>
      <c r="S114" s="198"/>
      <c r="T114" s="200">
        <f>T115+T119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116</v>
      </c>
      <c r="AT114" s="202" t="s">
        <v>72</v>
      </c>
      <c r="AU114" s="202" t="s">
        <v>73</v>
      </c>
      <c r="AY114" s="201" t="s">
        <v>117</v>
      </c>
      <c r="BK114" s="203">
        <f>BK115+BK119</f>
        <v>0</v>
      </c>
    </row>
    <row r="115" s="12" customFormat="1" ht="22.8" customHeight="1">
      <c r="A115" s="12"/>
      <c r="B115" s="190"/>
      <c r="C115" s="191"/>
      <c r="D115" s="192" t="s">
        <v>72</v>
      </c>
      <c r="E115" s="204" t="s">
        <v>131</v>
      </c>
      <c r="F115" s="204" t="s">
        <v>132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SUM(P116:P118)</f>
        <v>0</v>
      </c>
      <c r="Q115" s="198"/>
      <c r="R115" s="199">
        <f>SUM(R116:R118)</f>
        <v>0</v>
      </c>
      <c r="S115" s="198"/>
      <c r="T115" s="200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116</v>
      </c>
      <c r="AT115" s="202" t="s">
        <v>72</v>
      </c>
      <c r="AU115" s="202" t="s">
        <v>81</v>
      </c>
      <c r="AY115" s="201" t="s">
        <v>117</v>
      </c>
      <c r="BK115" s="203">
        <f>SUM(BK116:BK118)</f>
        <v>0</v>
      </c>
    </row>
    <row r="116" s="2" customFormat="1" ht="16.5" customHeight="1">
      <c r="A116" s="40"/>
      <c r="B116" s="41"/>
      <c r="C116" s="206" t="s">
        <v>184</v>
      </c>
      <c r="D116" s="206" t="s">
        <v>120</v>
      </c>
      <c r="E116" s="207" t="s">
        <v>133</v>
      </c>
      <c r="F116" s="208" t="s">
        <v>132</v>
      </c>
      <c r="G116" s="209" t="s">
        <v>487</v>
      </c>
      <c r="H116" s="276"/>
      <c r="I116" s="211"/>
      <c r="J116" s="212">
        <f>ROUND(I116*H116,2)</f>
        <v>0</v>
      </c>
      <c r="K116" s="208" t="s">
        <v>166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124</v>
      </c>
      <c r="AT116" s="217" t="s">
        <v>120</v>
      </c>
      <c r="AU116" s="217" t="s">
        <v>83</v>
      </c>
      <c r="AY116" s="19" t="s">
        <v>117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124</v>
      </c>
      <c r="BM116" s="217" t="s">
        <v>488</v>
      </c>
    </row>
    <row r="117" s="2" customFormat="1">
      <c r="A117" s="40"/>
      <c r="B117" s="41"/>
      <c r="C117" s="42"/>
      <c r="D117" s="219" t="s">
        <v>126</v>
      </c>
      <c r="E117" s="42"/>
      <c r="F117" s="220" t="s">
        <v>132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83</v>
      </c>
    </row>
    <row r="118" s="2" customFormat="1">
      <c r="A118" s="40"/>
      <c r="B118" s="41"/>
      <c r="C118" s="42"/>
      <c r="D118" s="224" t="s">
        <v>127</v>
      </c>
      <c r="E118" s="42"/>
      <c r="F118" s="225" t="s">
        <v>489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127</v>
      </c>
      <c r="AU118" s="19" t="s">
        <v>83</v>
      </c>
    </row>
    <row r="119" s="12" customFormat="1" ht="22.8" customHeight="1">
      <c r="A119" s="12"/>
      <c r="B119" s="190"/>
      <c r="C119" s="191"/>
      <c r="D119" s="192" t="s">
        <v>72</v>
      </c>
      <c r="E119" s="204" t="s">
        <v>490</v>
      </c>
      <c r="F119" s="204" t="s">
        <v>491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SUM(P120:P122)</f>
        <v>0</v>
      </c>
      <c r="Q119" s="198"/>
      <c r="R119" s="199">
        <f>SUM(R120:R122)</f>
        <v>0</v>
      </c>
      <c r="S119" s="198"/>
      <c r="T119" s="200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116</v>
      </c>
      <c r="AT119" s="202" t="s">
        <v>72</v>
      </c>
      <c r="AU119" s="202" t="s">
        <v>81</v>
      </c>
      <c r="AY119" s="201" t="s">
        <v>117</v>
      </c>
      <c r="BK119" s="203">
        <f>SUM(BK120:BK122)</f>
        <v>0</v>
      </c>
    </row>
    <row r="120" s="2" customFormat="1" ht="16.5" customHeight="1">
      <c r="A120" s="40"/>
      <c r="B120" s="41"/>
      <c r="C120" s="206" t="s">
        <v>243</v>
      </c>
      <c r="D120" s="206" t="s">
        <v>120</v>
      </c>
      <c r="E120" s="207" t="s">
        <v>492</v>
      </c>
      <c r="F120" s="208" t="s">
        <v>493</v>
      </c>
      <c r="G120" s="209" t="s">
        <v>494</v>
      </c>
      <c r="H120" s="210">
        <v>180</v>
      </c>
      <c r="I120" s="211"/>
      <c r="J120" s="212">
        <f>ROUND(I120*H120,2)</f>
        <v>0</v>
      </c>
      <c r="K120" s="208" t="s">
        <v>166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124</v>
      </c>
      <c r="AT120" s="217" t="s">
        <v>120</v>
      </c>
      <c r="AU120" s="217" t="s">
        <v>83</v>
      </c>
      <c r="AY120" s="19" t="s">
        <v>117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124</v>
      </c>
      <c r="BM120" s="217" t="s">
        <v>495</v>
      </c>
    </row>
    <row r="121" s="2" customFormat="1">
      <c r="A121" s="40"/>
      <c r="B121" s="41"/>
      <c r="C121" s="42"/>
      <c r="D121" s="219" t="s">
        <v>126</v>
      </c>
      <c r="E121" s="42"/>
      <c r="F121" s="220" t="s">
        <v>493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126</v>
      </c>
      <c r="AU121" s="19" t="s">
        <v>83</v>
      </c>
    </row>
    <row r="122" s="2" customFormat="1">
      <c r="A122" s="40"/>
      <c r="B122" s="41"/>
      <c r="C122" s="42"/>
      <c r="D122" s="224" t="s">
        <v>127</v>
      </c>
      <c r="E122" s="42"/>
      <c r="F122" s="225" t="s">
        <v>496</v>
      </c>
      <c r="G122" s="42"/>
      <c r="H122" s="42"/>
      <c r="I122" s="221"/>
      <c r="J122" s="42"/>
      <c r="K122" s="42"/>
      <c r="L122" s="46"/>
      <c r="M122" s="238"/>
      <c r="N122" s="239"/>
      <c r="O122" s="240"/>
      <c r="P122" s="240"/>
      <c r="Q122" s="240"/>
      <c r="R122" s="240"/>
      <c r="S122" s="240"/>
      <c r="T122" s="241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127</v>
      </c>
      <c r="AU122" s="19" t="s">
        <v>83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Tmib8DFUtaXGAbjczVviZVQQfVV4XGGCsk651PaR9xbDreILBX2ZCuw+ptLkBLdxyb7woC0SVcOEN4hhfylehg==" hashValue="b+RnkpHLck1lGakB7fbWAsmBvbi8KhxGxwPGI2R8tVMSLdr0lDu9OtQgiJNPJQdNf/Z17Wr47QIGH2+S4dh26w==" algorithmName="SHA-512" password="FC2B"/>
  <autoFilter ref="C83:K12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713490811"/>
    <hyperlink ref="F92" r:id="rId2" display="https://podminky.urs.cz/item/CS_URS_2025_01/713491111"/>
    <hyperlink ref="F103" r:id="rId3" display="https://podminky.urs.cz/item/CS_URS_2025_01/713491111"/>
    <hyperlink ref="F113" r:id="rId4" display="https://podminky.urs.cz/item/CS_URS_2025_01/998713111"/>
    <hyperlink ref="F118" r:id="rId5" display="https://podminky.urs.cz/item/CS_URS_2025_01/030001000"/>
    <hyperlink ref="F122" r:id="rId6" display="https://podminky.urs.cz/item/CS_URS_2025_01/065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Oplocení areálu KKN Cheb - SO-04, SO-05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25. 4. 2025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ROUND((SUM(BE89:BE258)),  2)</f>
        <v>0</v>
      </c>
      <c r="G33" s="40"/>
      <c r="H33" s="40"/>
      <c r="I33" s="150">
        <v>0.20999999999999999</v>
      </c>
      <c r="J33" s="149">
        <f>ROUND(((SUM(BE89:BE258))*I33),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ROUND((SUM(BF89:BF258)),  2)</f>
        <v>0</v>
      </c>
      <c r="G34" s="40"/>
      <c r="H34" s="40"/>
      <c r="I34" s="150">
        <v>0.12</v>
      </c>
      <c r="J34" s="149">
        <f>ROUND(((SUM(BF89:BF258))*I34),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ROUND((SUM(BG89:BG258)),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ROUND((SUM(BH89:BH258)),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ROUND((SUM(BI89:BI258)),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Oplocení areálu KKN Cheb - SO-04, SO-05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SO-05 - Zděný plot babybox, oprava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Cheb</v>
      </c>
      <c r="G52" s="42"/>
      <c r="H52" s="42"/>
      <c r="I52" s="34" t="s">
        <v>23</v>
      </c>
      <c r="J52" s="74" t="str">
        <f>IF(J12="","",J12)</f>
        <v>25. 4. 2025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Karlovarská krajská nemocnice a.s., Nemocnice Cheb</v>
      </c>
      <c r="G54" s="42"/>
      <c r="H54" s="42"/>
      <c r="I54" s="34" t="s">
        <v>31</v>
      </c>
      <c r="J54" s="38" t="str">
        <f>E21</f>
        <v>PK Beránek &amp; Hradil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153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498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499</v>
      </c>
      <c r="E62" s="176"/>
      <c r="F62" s="176"/>
      <c r="G62" s="176"/>
      <c r="H62" s="176"/>
      <c r="I62" s="176"/>
      <c r="J62" s="177">
        <f>J121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156</v>
      </c>
      <c r="E63" s="176"/>
      <c r="F63" s="176"/>
      <c r="G63" s="176"/>
      <c r="H63" s="176"/>
      <c r="I63" s="176"/>
      <c r="J63" s="177">
        <f>J150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157</v>
      </c>
      <c r="E64" s="176"/>
      <c r="F64" s="176"/>
      <c r="G64" s="176"/>
      <c r="H64" s="176"/>
      <c r="I64" s="176"/>
      <c r="J64" s="177">
        <f>J189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158</v>
      </c>
      <c r="E65" s="176"/>
      <c r="F65" s="176"/>
      <c r="G65" s="176"/>
      <c r="H65" s="176"/>
      <c r="I65" s="176"/>
      <c r="J65" s="177">
        <f>J203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446</v>
      </c>
      <c r="E66" s="170"/>
      <c r="F66" s="170"/>
      <c r="G66" s="170"/>
      <c r="H66" s="170"/>
      <c r="I66" s="170"/>
      <c r="J66" s="171">
        <f>J207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500</v>
      </c>
      <c r="E67" s="176"/>
      <c r="F67" s="176"/>
      <c r="G67" s="176"/>
      <c r="H67" s="176"/>
      <c r="I67" s="176"/>
      <c r="J67" s="177">
        <f>J208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501</v>
      </c>
      <c r="E68" s="176"/>
      <c r="F68" s="176"/>
      <c r="G68" s="176"/>
      <c r="H68" s="176"/>
      <c r="I68" s="176"/>
      <c r="J68" s="177">
        <f>J218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159</v>
      </c>
      <c r="E69" s="170"/>
      <c r="F69" s="170"/>
      <c r="G69" s="170"/>
      <c r="H69" s="170"/>
      <c r="I69" s="170"/>
      <c r="J69" s="171">
        <f>J252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Oplocení areálu KKN Cheb - SO-04, SO-05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94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SO-05 - Zděný plot babybox, oprava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Cheb</v>
      </c>
      <c r="G83" s="42"/>
      <c r="H83" s="42"/>
      <c r="I83" s="34" t="s">
        <v>23</v>
      </c>
      <c r="J83" s="74" t="str">
        <f>IF(J12="","",J12)</f>
        <v>25. 4. 2025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Karlovarská krajská nemocnice a.s., Nemocnice Cheb</v>
      </c>
      <c r="G85" s="42"/>
      <c r="H85" s="42"/>
      <c r="I85" s="34" t="s">
        <v>31</v>
      </c>
      <c r="J85" s="38" t="str">
        <f>E21</f>
        <v>PK Beránek &amp; Hradil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Jakub Vilingr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104</v>
      </c>
      <c r="D88" s="182" t="s">
        <v>58</v>
      </c>
      <c r="E88" s="182" t="s">
        <v>54</v>
      </c>
      <c r="F88" s="182" t="s">
        <v>55</v>
      </c>
      <c r="G88" s="182" t="s">
        <v>105</v>
      </c>
      <c r="H88" s="182" t="s">
        <v>106</v>
      </c>
      <c r="I88" s="182" t="s">
        <v>107</v>
      </c>
      <c r="J88" s="182" t="s">
        <v>98</v>
      </c>
      <c r="K88" s="183" t="s">
        <v>108</v>
      </c>
      <c r="L88" s="184"/>
      <c r="M88" s="94" t="s">
        <v>19</v>
      </c>
      <c r="N88" s="95" t="s">
        <v>43</v>
      </c>
      <c r="O88" s="95" t="s">
        <v>109</v>
      </c>
      <c r="P88" s="95" t="s">
        <v>110</v>
      </c>
      <c r="Q88" s="95" t="s">
        <v>111</v>
      </c>
      <c r="R88" s="95" t="s">
        <v>112</v>
      </c>
      <c r="S88" s="95" t="s">
        <v>113</v>
      </c>
      <c r="T88" s="96" t="s">
        <v>114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115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P90+P207+P252</f>
        <v>0</v>
      </c>
      <c r="Q89" s="98"/>
      <c r="R89" s="187">
        <f>R90+R207+R252</f>
        <v>1.7045302400000002</v>
      </c>
      <c r="S89" s="98"/>
      <c r="T89" s="188">
        <f>T90+T207+T252</f>
        <v>4.6745830000000002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99</v>
      </c>
      <c r="BK89" s="189">
        <f>BK90+BK207+BK252</f>
        <v>0</v>
      </c>
    </row>
    <row r="90" s="12" customFormat="1" ht="25.92" customHeight="1">
      <c r="A90" s="12"/>
      <c r="B90" s="190"/>
      <c r="C90" s="191"/>
      <c r="D90" s="192" t="s">
        <v>72</v>
      </c>
      <c r="E90" s="193" t="s">
        <v>160</v>
      </c>
      <c r="F90" s="193" t="s">
        <v>161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P91+P121+P150+P189+P203</f>
        <v>0</v>
      </c>
      <c r="Q90" s="198"/>
      <c r="R90" s="199">
        <f>R91+R121+R150+R189+R203</f>
        <v>1.6517535100000003</v>
      </c>
      <c r="S90" s="198"/>
      <c r="T90" s="200">
        <f>T91+T121+T150+T189+T203</f>
        <v>4.6745830000000002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73</v>
      </c>
      <c r="AY90" s="201" t="s">
        <v>117</v>
      </c>
      <c r="BK90" s="203">
        <f>BK91+BK121+BK150+BK189+BK203</f>
        <v>0</v>
      </c>
    </row>
    <row r="91" s="12" customFormat="1" ht="22.8" customHeight="1">
      <c r="A91" s="12"/>
      <c r="B91" s="190"/>
      <c r="C91" s="191"/>
      <c r="D91" s="192" t="s">
        <v>72</v>
      </c>
      <c r="E91" s="204" t="s">
        <v>147</v>
      </c>
      <c r="F91" s="204" t="s">
        <v>502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SUM(P92:P120)</f>
        <v>0</v>
      </c>
      <c r="Q91" s="198"/>
      <c r="R91" s="199">
        <f>SUM(R92:R120)</f>
        <v>0.78235057000000008</v>
      </c>
      <c r="S91" s="198"/>
      <c r="T91" s="200">
        <f>SUM(T92:T120)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81</v>
      </c>
      <c r="AY91" s="201" t="s">
        <v>117</v>
      </c>
      <c r="BK91" s="203">
        <f>SUM(BK92:BK120)</f>
        <v>0</v>
      </c>
    </row>
    <row r="92" s="2" customFormat="1" ht="16.5" customHeight="1">
      <c r="A92" s="40"/>
      <c r="B92" s="41"/>
      <c r="C92" s="206" t="s">
        <v>81</v>
      </c>
      <c r="D92" s="206" t="s">
        <v>120</v>
      </c>
      <c r="E92" s="207" t="s">
        <v>503</v>
      </c>
      <c r="F92" s="208" t="s">
        <v>504</v>
      </c>
      <c r="G92" s="209" t="s">
        <v>250</v>
      </c>
      <c r="H92" s="210">
        <v>0.318</v>
      </c>
      <c r="I92" s="211"/>
      <c r="J92" s="212">
        <f>ROUND(I92*H92,2)</f>
        <v>0</v>
      </c>
      <c r="K92" s="208" t="s">
        <v>166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2.3011300000000001</v>
      </c>
      <c r="R92" s="215">
        <f>Q92*H92</f>
        <v>0.73175934000000009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147</v>
      </c>
      <c r="AT92" s="217" t="s">
        <v>120</v>
      </c>
      <c r="AU92" s="217" t="s">
        <v>83</v>
      </c>
      <c r="AY92" s="19" t="s">
        <v>117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147</v>
      </c>
      <c r="BM92" s="217" t="s">
        <v>505</v>
      </c>
    </row>
    <row r="93" s="2" customFormat="1">
      <c r="A93" s="40"/>
      <c r="B93" s="41"/>
      <c r="C93" s="42"/>
      <c r="D93" s="219" t="s">
        <v>126</v>
      </c>
      <c r="E93" s="42"/>
      <c r="F93" s="220" t="s">
        <v>506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126</v>
      </c>
      <c r="AU93" s="19" t="s">
        <v>83</v>
      </c>
    </row>
    <row r="94" s="2" customFormat="1">
      <c r="A94" s="40"/>
      <c r="B94" s="41"/>
      <c r="C94" s="42"/>
      <c r="D94" s="224" t="s">
        <v>127</v>
      </c>
      <c r="E94" s="42"/>
      <c r="F94" s="225" t="s">
        <v>507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127</v>
      </c>
      <c r="AU94" s="19" t="s">
        <v>83</v>
      </c>
    </row>
    <row r="95" s="14" customFormat="1">
      <c r="A95" s="14"/>
      <c r="B95" s="242"/>
      <c r="C95" s="243"/>
      <c r="D95" s="219" t="s">
        <v>143</v>
      </c>
      <c r="E95" s="244" t="s">
        <v>19</v>
      </c>
      <c r="F95" s="245" t="s">
        <v>508</v>
      </c>
      <c r="G95" s="243"/>
      <c r="H95" s="244" t="s">
        <v>19</v>
      </c>
      <c r="I95" s="246"/>
      <c r="J95" s="243"/>
      <c r="K95" s="243"/>
      <c r="L95" s="247"/>
      <c r="M95" s="248"/>
      <c r="N95" s="249"/>
      <c r="O95" s="249"/>
      <c r="P95" s="249"/>
      <c r="Q95" s="249"/>
      <c r="R95" s="249"/>
      <c r="S95" s="249"/>
      <c r="T95" s="25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1" t="s">
        <v>143</v>
      </c>
      <c r="AU95" s="251" t="s">
        <v>83</v>
      </c>
      <c r="AV95" s="14" t="s">
        <v>81</v>
      </c>
      <c r="AW95" s="14" t="s">
        <v>33</v>
      </c>
      <c r="AX95" s="14" t="s">
        <v>73</v>
      </c>
      <c r="AY95" s="251" t="s">
        <v>117</v>
      </c>
    </row>
    <row r="96" s="14" customFormat="1">
      <c r="A96" s="14"/>
      <c r="B96" s="242"/>
      <c r="C96" s="243"/>
      <c r="D96" s="219" t="s">
        <v>143</v>
      </c>
      <c r="E96" s="244" t="s">
        <v>19</v>
      </c>
      <c r="F96" s="245" t="s">
        <v>509</v>
      </c>
      <c r="G96" s="243"/>
      <c r="H96" s="244" t="s">
        <v>19</v>
      </c>
      <c r="I96" s="246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143</v>
      </c>
      <c r="AU96" s="251" t="s">
        <v>83</v>
      </c>
      <c r="AV96" s="14" t="s">
        <v>81</v>
      </c>
      <c r="AW96" s="14" t="s">
        <v>33</v>
      </c>
      <c r="AX96" s="14" t="s">
        <v>73</v>
      </c>
      <c r="AY96" s="251" t="s">
        <v>117</v>
      </c>
    </row>
    <row r="97" s="13" customFormat="1">
      <c r="A97" s="13"/>
      <c r="B97" s="227"/>
      <c r="C97" s="228"/>
      <c r="D97" s="219" t="s">
        <v>143</v>
      </c>
      <c r="E97" s="229" t="s">
        <v>19</v>
      </c>
      <c r="F97" s="230" t="s">
        <v>510</v>
      </c>
      <c r="G97" s="228"/>
      <c r="H97" s="231">
        <v>0.318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143</v>
      </c>
      <c r="AU97" s="237" t="s">
        <v>83</v>
      </c>
      <c r="AV97" s="13" t="s">
        <v>83</v>
      </c>
      <c r="AW97" s="13" t="s">
        <v>33</v>
      </c>
      <c r="AX97" s="13" t="s">
        <v>81</v>
      </c>
      <c r="AY97" s="237" t="s">
        <v>117</v>
      </c>
    </row>
    <row r="98" s="2" customFormat="1" ht="16.5" customHeight="1">
      <c r="A98" s="40"/>
      <c r="B98" s="41"/>
      <c r="C98" s="206" t="s">
        <v>83</v>
      </c>
      <c r="D98" s="206" t="s">
        <v>120</v>
      </c>
      <c r="E98" s="207" t="s">
        <v>511</v>
      </c>
      <c r="F98" s="208" t="s">
        <v>512</v>
      </c>
      <c r="G98" s="209" t="s">
        <v>165</v>
      </c>
      <c r="H98" s="210">
        <v>1.77</v>
      </c>
      <c r="I98" s="211"/>
      <c r="J98" s="212">
        <f>ROUND(I98*H98,2)</f>
        <v>0</v>
      </c>
      <c r="K98" s="208" t="s">
        <v>166</v>
      </c>
      <c r="L98" s="46"/>
      <c r="M98" s="213" t="s">
        <v>19</v>
      </c>
      <c r="N98" s="214" t="s">
        <v>44</v>
      </c>
      <c r="O98" s="86"/>
      <c r="P98" s="215">
        <f>O98*H98</f>
        <v>0</v>
      </c>
      <c r="Q98" s="215">
        <v>0.011169999999999999</v>
      </c>
      <c r="R98" s="215">
        <f>Q98*H98</f>
        <v>0.019770899999999998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147</v>
      </c>
      <c r="AT98" s="217" t="s">
        <v>120</v>
      </c>
      <c r="AU98" s="217" t="s">
        <v>83</v>
      </c>
      <c r="AY98" s="19" t="s">
        <v>117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147</v>
      </c>
      <c r="BM98" s="217" t="s">
        <v>513</v>
      </c>
    </row>
    <row r="99" s="2" customFormat="1">
      <c r="A99" s="40"/>
      <c r="B99" s="41"/>
      <c r="C99" s="42"/>
      <c r="D99" s="219" t="s">
        <v>126</v>
      </c>
      <c r="E99" s="42"/>
      <c r="F99" s="220" t="s">
        <v>514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83</v>
      </c>
    </row>
    <row r="100" s="2" customFormat="1">
      <c r="A100" s="40"/>
      <c r="B100" s="41"/>
      <c r="C100" s="42"/>
      <c r="D100" s="224" t="s">
        <v>127</v>
      </c>
      <c r="E100" s="42"/>
      <c r="F100" s="225" t="s">
        <v>515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127</v>
      </c>
      <c r="AU100" s="19" t="s">
        <v>83</v>
      </c>
    </row>
    <row r="101" s="14" customFormat="1">
      <c r="A101" s="14"/>
      <c r="B101" s="242"/>
      <c r="C101" s="243"/>
      <c r="D101" s="219" t="s">
        <v>143</v>
      </c>
      <c r="E101" s="244" t="s">
        <v>19</v>
      </c>
      <c r="F101" s="245" t="s">
        <v>508</v>
      </c>
      <c r="G101" s="243"/>
      <c r="H101" s="244" t="s">
        <v>19</v>
      </c>
      <c r="I101" s="246"/>
      <c r="J101" s="243"/>
      <c r="K101" s="243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143</v>
      </c>
      <c r="AU101" s="251" t="s">
        <v>83</v>
      </c>
      <c r="AV101" s="14" t="s">
        <v>81</v>
      </c>
      <c r="AW101" s="14" t="s">
        <v>33</v>
      </c>
      <c r="AX101" s="14" t="s">
        <v>73</v>
      </c>
      <c r="AY101" s="251" t="s">
        <v>117</v>
      </c>
    </row>
    <row r="102" s="14" customFormat="1">
      <c r="A102" s="14"/>
      <c r="B102" s="242"/>
      <c r="C102" s="243"/>
      <c r="D102" s="219" t="s">
        <v>143</v>
      </c>
      <c r="E102" s="244" t="s">
        <v>19</v>
      </c>
      <c r="F102" s="245" t="s">
        <v>509</v>
      </c>
      <c r="G102" s="243"/>
      <c r="H102" s="244" t="s">
        <v>19</v>
      </c>
      <c r="I102" s="246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143</v>
      </c>
      <c r="AU102" s="251" t="s">
        <v>83</v>
      </c>
      <c r="AV102" s="14" t="s">
        <v>81</v>
      </c>
      <c r="AW102" s="14" t="s">
        <v>33</v>
      </c>
      <c r="AX102" s="14" t="s">
        <v>73</v>
      </c>
      <c r="AY102" s="251" t="s">
        <v>117</v>
      </c>
    </row>
    <row r="103" s="13" customFormat="1">
      <c r="A103" s="13"/>
      <c r="B103" s="227"/>
      <c r="C103" s="228"/>
      <c r="D103" s="219" t="s">
        <v>143</v>
      </c>
      <c r="E103" s="229" t="s">
        <v>19</v>
      </c>
      <c r="F103" s="230" t="s">
        <v>516</v>
      </c>
      <c r="G103" s="228"/>
      <c r="H103" s="231">
        <v>1.1799999999999999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143</v>
      </c>
      <c r="AU103" s="237" t="s">
        <v>83</v>
      </c>
      <c r="AV103" s="13" t="s">
        <v>83</v>
      </c>
      <c r="AW103" s="13" t="s">
        <v>33</v>
      </c>
      <c r="AX103" s="13" t="s">
        <v>73</v>
      </c>
      <c r="AY103" s="237" t="s">
        <v>117</v>
      </c>
    </row>
    <row r="104" s="13" customFormat="1">
      <c r="A104" s="13"/>
      <c r="B104" s="227"/>
      <c r="C104" s="228"/>
      <c r="D104" s="219" t="s">
        <v>143</v>
      </c>
      <c r="E104" s="229" t="s">
        <v>19</v>
      </c>
      <c r="F104" s="230" t="s">
        <v>517</v>
      </c>
      <c r="G104" s="228"/>
      <c r="H104" s="231">
        <v>0.58999999999999997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143</v>
      </c>
      <c r="AU104" s="237" t="s">
        <v>83</v>
      </c>
      <c r="AV104" s="13" t="s">
        <v>83</v>
      </c>
      <c r="AW104" s="13" t="s">
        <v>33</v>
      </c>
      <c r="AX104" s="13" t="s">
        <v>73</v>
      </c>
      <c r="AY104" s="237" t="s">
        <v>117</v>
      </c>
    </row>
    <row r="105" s="15" customFormat="1">
      <c r="A105" s="15"/>
      <c r="B105" s="252"/>
      <c r="C105" s="253"/>
      <c r="D105" s="219" t="s">
        <v>143</v>
      </c>
      <c r="E105" s="254" t="s">
        <v>19</v>
      </c>
      <c r="F105" s="255" t="s">
        <v>174</v>
      </c>
      <c r="G105" s="253"/>
      <c r="H105" s="256">
        <v>1.77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2" t="s">
        <v>143</v>
      </c>
      <c r="AU105" s="262" t="s">
        <v>83</v>
      </c>
      <c r="AV105" s="15" t="s">
        <v>147</v>
      </c>
      <c r="AW105" s="15" t="s">
        <v>33</v>
      </c>
      <c r="AX105" s="15" t="s">
        <v>81</v>
      </c>
      <c r="AY105" s="262" t="s">
        <v>117</v>
      </c>
    </row>
    <row r="106" s="2" customFormat="1" ht="16.5" customHeight="1">
      <c r="A106" s="40"/>
      <c r="B106" s="41"/>
      <c r="C106" s="206" t="s">
        <v>137</v>
      </c>
      <c r="D106" s="206" t="s">
        <v>120</v>
      </c>
      <c r="E106" s="207" t="s">
        <v>518</v>
      </c>
      <c r="F106" s="208" t="s">
        <v>519</v>
      </c>
      <c r="G106" s="209" t="s">
        <v>165</v>
      </c>
      <c r="H106" s="210">
        <v>1.77</v>
      </c>
      <c r="I106" s="211"/>
      <c r="J106" s="212">
        <f>ROUND(I106*H106,2)</f>
        <v>0</v>
      </c>
      <c r="K106" s="208" t="s">
        <v>166</v>
      </c>
      <c r="L106" s="46"/>
      <c r="M106" s="213" t="s">
        <v>19</v>
      </c>
      <c r="N106" s="214" t="s">
        <v>44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147</v>
      </c>
      <c r="AT106" s="217" t="s">
        <v>120</v>
      </c>
      <c r="AU106" s="217" t="s">
        <v>83</v>
      </c>
      <c r="AY106" s="19" t="s">
        <v>117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81</v>
      </c>
      <c r="BK106" s="218">
        <f>ROUND(I106*H106,2)</f>
        <v>0</v>
      </c>
      <c r="BL106" s="19" t="s">
        <v>147</v>
      </c>
      <c r="BM106" s="217" t="s">
        <v>520</v>
      </c>
    </row>
    <row r="107" s="2" customFormat="1">
      <c r="A107" s="40"/>
      <c r="B107" s="41"/>
      <c r="C107" s="42"/>
      <c r="D107" s="219" t="s">
        <v>126</v>
      </c>
      <c r="E107" s="42"/>
      <c r="F107" s="220" t="s">
        <v>521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126</v>
      </c>
      <c r="AU107" s="19" t="s">
        <v>83</v>
      </c>
    </row>
    <row r="108" s="2" customFormat="1">
      <c r="A108" s="40"/>
      <c r="B108" s="41"/>
      <c r="C108" s="42"/>
      <c r="D108" s="224" t="s">
        <v>127</v>
      </c>
      <c r="E108" s="42"/>
      <c r="F108" s="225" t="s">
        <v>522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127</v>
      </c>
      <c r="AU108" s="19" t="s">
        <v>83</v>
      </c>
    </row>
    <row r="109" s="14" customFormat="1">
      <c r="A109" s="14"/>
      <c r="B109" s="242"/>
      <c r="C109" s="243"/>
      <c r="D109" s="219" t="s">
        <v>143</v>
      </c>
      <c r="E109" s="244" t="s">
        <v>19</v>
      </c>
      <c r="F109" s="245" t="s">
        <v>508</v>
      </c>
      <c r="G109" s="243"/>
      <c r="H109" s="244" t="s">
        <v>19</v>
      </c>
      <c r="I109" s="246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143</v>
      </c>
      <c r="AU109" s="251" t="s">
        <v>83</v>
      </c>
      <c r="AV109" s="14" t="s">
        <v>81</v>
      </c>
      <c r="AW109" s="14" t="s">
        <v>33</v>
      </c>
      <c r="AX109" s="14" t="s">
        <v>73</v>
      </c>
      <c r="AY109" s="251" t="s">
        <v>117</v>
      </c>
    </row>
    <row r="110" s="14" customFormat="1">
      <c r="A110" s="14"/>
      <c r="B110" s="242"/>
      <c r="C110" s="243"/>
      <c r="D110" s="219" t="s">
        <v>143</v>
      </c>
      <c r="E110" s="244" t="s">
        <v>19</v>
      </c>
      <c r="F110" s="245" t="s">
        <v>509</v>
      </c>
      <c r="G110" s="243"/>
      <c r="H110" s="244" t="s">
        <v>19</v>
      </c>
      <c r="I110" s="246"/>
      <c r="J110" s="243"/>
      <c r="K110" s="243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143</v>
      </c>
      <c r="AU110" s="251" t="s">
        <v>83</v>
      </c>
      <c r="AV110" s="14" t="s">
        <v>81</v>
      </c>
      <c r="AW110" s="14" t="s">
        <v>33</v>
      </c>
      <c r="AX110" s="14" t="s">
        <v>73</v>
      </c>
      <c r="AY110" s="251" t="s">
        <v>117</v>
      </c>
    </row>
    <row r="111" s="13" customFormat="1">
      <c r="A111" s="13"/>
      <c r="B111" s="227"/>
      <c r="C111" s="228"/>
      <c r="D111" s="219" t="s">
        <v>143</v>
      </c>
      <c r="E111" s="229" t="s">
        <v>19</v>
      </c>
      <c r="F111" s="230" t="s">
        <v>516</v>
      </c>
      <c r="G111" s="228"/>
      <c r="H111" s="231">
        <v>1.1799999999999999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143</v>
      </c>
      <c r="AU111" s="237" t="s">
        <v>83</v>
      </c>
      <c r="AV111" s="13" t="s">
        <v>83</v>
      </c>
      <c r="AW111" s="13" t="s">
        <v>33</v>
      </c>
      <c r="AX111" s="13" t="s">
        <v>73</v>
      </c>
      <c r="AY111" s="237" t="s">
        <v>117</v>
      </c>
    </row>
    <row r="112" s="13" customFormat="1">
      <c r="A112" s="13"/>
      <c r="B112" s="227"/>
      <c r="C112" s="228"/>
      <c r="D112" s="219" t="s">
        <v>143</v>
      </c>
      <c r="E112" s="229" t="s">
        <v>19</v>
      </c>
      <c r="F112" s="230" t="s">
        <v>517</v>
      </c>
      <c r="G112" s="228"/>
      <c r="H112" s="231">
        <v>0.58999999999999997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143</v>
      </c>
      <c r="AU112" s="237" t="s">
        <v>83</v>
      </c>
      <c r="AV112" s="13" t="s">
        <v>83</v>
      </c>
      <c r="AW112" s="13" t="s">
        <v>33</v>
      </c>
      <c r="AX112" s="13" t="s">
        <v>73</v>
      </c>
      <c r="AY112" s="237" t="s">
        <v>117</v>
      </c>
    </row>
    <row r="113" s="15" customFormat="1">
      <c r="A113" s="15"/>
      <c r="B113" s="252"/>
      <c r="C113" s="253"/>
      <c r="D113" s="219" t="s">
        <v>143</v>
      </c>
      <c r="E113" s="254" t="s">
        <v>19</v>
      </c>
      <c r="F113" s="255" t="s">
        <v>174</v>
      </c>
      <c r="G113" s="253"/>
      <c r="H113" s="256">
        <v>1.77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2" t="s">
        <v>143</v>
      </c>
      <c r="AU113" s="262" t="s">
        <v>83</v>
      </c>
      <c r="AV113" s="15" t="s">
        <v>147</v>
      </c>
      <c r="AW113" s="15" t="s">
        <v>33</v>
      </c>
      <c r="AX113" s="15" t="s">
        <v>81</v>
      </c>
      <c r="AY113" s="262" t="s">
        <v>117</v>
      </c>
    </row>
    <row r="114" s="2" customFormat="1" ht="21.75" customHeight="1">
      <c r="A114" s="40"/>
      <c r="B114" s="41"/>
      <c r="C114" s="206" t="s">
        <v>147</v>
      </c>
      <c r="D114" s="206" t="s">
        <v>120</v>
      </c>
      <c r="E114" s="207" t="s">
        <v>523</v>
      </c>
      <c r="F114" s="208" t="s">
        <v>524</v>
      </c>
      <c r="G114" s="209" t="s">
        <v>187</v>
      </c>
      <c r="H114" s="210">
        <v>0.029000000000000001</v>
      </c>
      <c r="I114" s="211"/>
      <c r="J114" s="212">
        <f>ROUND(I114*H114,2)</f>
        <v>0</v>
      </c>
      <c r="K114" s="208" t="s">
        <v>166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1.06277</v>
      </c>
      <c r="R114" s="215">
        <f>Q114*H114</f>
        <v>0.03082033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147</v>
      </c>
      <c r="AT114" s="217" t="s">
        <v>120</v>
      </c>
      <c r="AU114" s="217" t="s">
        <v>83</v>
      </c>
      <c r="AY114" s="19" t="s">
        <v>117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147</v>
      </c>
      <c r="BM114" s="217" t="s">
        <v>525</v>
      </c>
    </row>
    <row r="115" s="2" customFormat="1">
      <c r="A115" s="40"/>
      <c r="B115" s="41"/>
      <c r="C115" s="42"/>
      <c r="D115" s="219" t="s">
        <v>126</v>
      </c>
      <c r="E115" s="42"/>
      <c r="F115" s="220" t="s">
        <v>526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126</v>
      </c>
      <c r="AU115" s="19" t="s">
        <v>83</v>
      </c>
    </row>
    <row r="116" s="2" customFormat="1">
      <c r="A116" s="40"/>
      <c r="B116" s="41"/>
      <c r="C116" s="42"/>
      <c r="D116" s="224" t="s">
        <v>127</v>
      </c>
      <c r="E116" s="42"/>
      <c r="F116" s="225" t="s">
        <v>527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127</v>
      </c>
      <c r="AU116" s="19" t="s">
        <v>83</v>
      </c>
    </row>
    <row r="117" s="14" customFormat="1">
      <c r="A117" s="14"/>
      <c r="B117" s="242"/>
      <c r="C117" s="243"/>
      <c r="D117" s="219" t="s">
        <v>143</v>
      </c>
      <c r="E117" s="244" t="s">
        <v>19</v>
      </c>
      <c r="F117" s="245" t="s">
        <v>508</v>
      </c>
      <c r="G117" s="243"/>
      <c r="H117" s="244" t="s">
        <v>19</v>
      </c>
      <c r="I117" s="246"/>
      <c r="J117" s="243"/>
      <c r="K117" s="243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143</v>
      </c>
      <c r="AU117" s="251" t="s">
        <v>83</v>
      </c>
      <c r="AV117" s="14" t="s">
        <v>81</v>
      </c>
      <c r="AW117" s="14" t="s">
        <v>33</v>
      </c>
      <c r="AX117" s="14" t="s">
        <v>73</v>
      </c>
      <c r="AY117" s="251" t="s">
        <v>117</v>
      </c>
    </row>
    <row r="118" s="14" customFormat="1">
      <c r="A118" s="14"/>
      <c r="B118" s="242"/>
      <c r="C118" s="243"/>
      <c r="D118" s="219" t="s">
        <v>143</v>
      </c>
      <c r="E118" s="244" t="s">
        <v>19</v>
      </c>
      <c r="F118" s="245" t="s">
        <v>509</v>
      </c>
      <c r="G118" s="243"/>
      <c r="H118" s="244" t="s">
        <v>19</v>
      </c>
      <c r="I118" s="246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143</v>
      </c>
      <c r="AU118" s="251" t="s">
        <v>83</v>
      </c>
      <c r="AV118" s="14" t="s">
        <v>81</v>
      </c>
      <c r="AW118" s="14" t="s">
        <v>33</v>
      </c>
      <c r="AX118" s="14" t="s">
        <v>73</v>
      </c>
      <c r="AY118" s="251" t="s">
        <v>117</v>
      </c>
    </row>
    <row r="119" s="13" customFormat="1">
      <c r="A119" s="13"/>
      <c r="B119" s="227"/>
      <c r="C119" s="228"/>
      <c r="D119" s="219" t="s">
        <v>143</v>
      </c>
      <c r="E119" s="229" t="s">
        <v>19</v>
      </c>
      <c r="F119" s="230" t="s">
        <v>528</v>
      </c>
      <c r="G119" s="228"/>
      <c r="H119" s="231">
        <v>0.025000000000000001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143</v>
      </c>
      <c r="AU119" s="237" t="s">
        <v>83</v>
      </c>
      <c r="AV119" s="13" t="s">
        <v>83</v>
      </c>
      <c r="AW119" s="13" t="s">
        <v>33</v>
      </c>
      <c r="AX119" s="13" t="s">
        <v>81</v>
      </c>
      <c r="AY119" s="237" t="s">
        <v>117</v>
      </c>
    </row>
    <row r="120" s="13" customFormat="1">
      <c r="A120" s="13"/>
      <c r="B120" s="227"/>
      <c r="C120" s="228"/>
      <c r="D120" s="219" t="s">
        <v>143</v>
      </c>
      <c r="E120" s="228"/>
      <c r="F120" s="230" t="s">
        <v>529</v>
      </c>
      <c r="G120" s="228"/>
      <c r="H120" s="231">
        <v>0.029000000000000001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143</v>
      </c>
      <c r="AU120" s="237" t="s">
        <v>83</v>
      </c>
      <c r="AV120" s="13" t="s">
        <v>83</v>
      </c>
      <c r="AW120" s="13" t="s">
        <v>4</v>
      </c>
      <c r="AX120" s="13" t="s">
        <v>81</v>
      </c>
      <c r="AY120" s="237" t="s">
        <v>117</v>
      </c>
    </row>
    <row r="121" s="12" customFormat="1" ht="22.8" customHeight="1">
      <c r="A121" s="12"/>
      <c r="B121" s="190"/>
      <c r="C121" s="191"/>
      <c r="D121" s="192" t="s">
        <v>72</v>
      </c>
      <c r="E121" s="204" t="s">
        <v>224</v>
      </c>
      <c r="F121" s="204" t="s">
        <v>530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SUM(P122:P149)</f>
        <v>0</v>
      </c>
      <c r="Q121" s="198"/>
      <c r="R121" s="199">
        <f>SUM(R122:R149)</f>
        <v>0.86940294000000007</v>
      </c>
      <c r="S121" s="198"/>
      <c r="T121" s="200">
        <f>SUM(T122:T149)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81</v>
      </c>
      <c r="AT121" s="202" t="s">
        <v>72</v>
      </c>
      <c r="AU121" s="202" t="s">
        <v>81</v>
      </c>
      <c r="AY121" s="201" t="s">
        <v>117</v>
      </c>
      <c r="BK121" s="203">
        <f>SUM(BK122:BK149)</f>
        <v>0</v>
      </c>
    </row>
    <row r="122" s="2" customFormat="1" ht="16.5" customHeight="1">
      <c r="A122" s="40"/>
      <c r="B122" s="41"/>
      <c r="C122" s="206" t="s">
        <v>116</v>
      </c>
      <c r="D122" s="206" t="s">
        <v>120</v>
      </c>
      <c r="E122" s="207" t="s">
        <v>531</v>
      </c>
      <c r="F122" s="208" t="s">
        <v>532</v>
      </c>
      <c r="G122" s="209" t="s">
        <v>165</v>
      </c>
      <c r="H122" s="210">
        <v>24.437000000000001</v>
      </c>
      <c r="I122" s="211"/>
      <c r="J122" s="212">
        <f>ROUND(I122*H122,2)</f>
        <v>0</v>
      </c>
      <c r="K122" s="208" t="s">
        <v>166</v>
      </c>
      <c r="L122" s="46"/>
      <c r="M122" s="213" t="s">
        <v>19</v>
      </c>
      <c r="N122" s="214" t="s">
        <v>44</v>
      </c>
      <c r="O122" s="86"/>
      <c r="P122" s="215">
        <f>O122*H122</f>
        <v>0</v>
      </c>
      <c r="Q122" s="215">
        <v>0.00025999999999999998</v>
      </c>
      <c r="R122" s="215">
        <f>Q122*H122</f>
        <v>0.0063536199999999999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147</v>
      </c>
      <c r="AT122" s="217" t="s">
        <v>120</v>
      </c>
      <c r="AU122" s="217" t="s">
        <v>83</v>
      </c>
      <c r="AY122" s="19" t="s">
        <v>117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81</v>
      </c>
      <c r="BK122" s="218">
        <f>ROUND(I122*H122,2)</f>
        <v>0</v>
      </c>
      <c r="BL122" s="19" t="s">
        <v>147</v>
      </c>
      <c r="BM122" s="217" t="s">
        <v>533</v>
      </c>
    </row>
    <row r="123" s="2" customFormat="1">
      <c r="A123" s="40"/>
      <c r="B123" s="41"/>
      <c r="C123" s="42"/>
      <c r="D123" s="219" t="s">
        <v>126</v>
      </c>
      <c r="E123" s="42"/>
      <c r="F123" s="220" t="s">
        <v>534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126</v>
      </c>
      <c r="AU123" s="19" t="s">
        <v>83</v>
      </c>
    </row>
    <row r="124" s="2" customFormat="1">
      <c r="A124" s="40"/>
      <c r="B124" s="41"/>
      <c r="C124" s="42"/>
      <c r="D124" s="224" t="s">
        <v>127</v>
      </c>
      <c r="E124" s="42"/>
      <c r="F124" s="225" t="s">
        <v>535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127</v>
      </c>
      <c r="AU124" s="19" t="s">
        <v>83</v>
      </c>
    </row>
    <row r="125" s="14" customFormat="1">
      <c r="A125" s="14"/>
      <c r="B125" s="242"/>
      <c r="C125" s="243"/>
      <c r="D125" s="219" t="s">
        <v>143</v>
      </c>
      <c r="E125" s="244" t="s">
        <v>19</v>
      </c>
      <c r="F125" s="245" t="s">
        <v>509</v>
      </c>
      <c r="G125" s="243"/>
      <c r="H125" s="244" t="s">
        <v>19</v>
      </c>
      <c r="I125" s="246"/>
      <c r="J125" s="243"/>
      <c r="K125" s="243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143</v>
      </c>
      <c r="AU125" s="251" t="s">
        <v>83</v>
      </c>
      <c r="AV125" s="14" t="s">
        <v>81</v>
      </c>
      <c r="AW125" s="14" t="s">
        <v>33</v>
      </c>
      <c r="AX125" s="14" t="s">
        <v>73</v>
      </c>
      <c r="AY125" s="251" t="s">
        <v>117</v>
      </c>
    </row>
    <row r="126" s="13" customFormat="1">
      <c r="A126" s="13"/>
      <c r="B126" s="227"/>
      <c r="C126" s="228"/>
      <c r="D126" s="219" t="s">
        <v>143</v>
      </c>
      <c r="E126" s="229" t="s">
        <v>19</v>
      </c>
      <c r="F126" s="230" t="s">
        <v>536</v>
      </c>
      <c r="G126" s="228"/>
      <c r="H126" s="231">
        <v>2.7360000000000002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143</v>
      </c>
      <c r="AU126" s="237" t="s">
        <v>83</v>
      </c>
      <c r="AV126" s="13" t="s">
        <v>83</v>
      </c>
      <c r="AW126" s="13" t="s">
        <v>33</v>
      </c>
      <c r="AX126" s="13" t="s">
        <v>73</v>
      </c>
      <c r="AY126" s="237" t="s">
        <v>117</v>
      </c>
    </row>
    <row r="127" s="13" customFormat="1">
      <c r="A127" s="13"/>
      <c r="B127" s="227"/>
      <c r="C127" s="228"/>
      <c r="D127" s="219" t="s">
        <v>143</v>
      </c>
      <c r="E127" s="229" t="s">
        <v>19</v>
      </c>
      <c r="F127" s="230" t="s">
        <v>537</v>
      </c>
      <c r="G127" s="228"/>
      <c r="H127" s="231">
        <v>1.1399999999999999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143</v>
      </c>
      <c r="AU127" s="237" t="s">
        <v>83</v>
      </c>
      <c r="AV127" s="13" t="s">
        <v>83</v>
      </c>
      <c r="AW127" s="13" t="s">
        <v>33</v>
      </c>
      <c r="AX127" s="13" t="s">
        <v>73</v>
      </c>
      <c r="AY127" s="237" t="s">
        <v>117</v>
      </c>
    </row>
    <row r="128" s="13" customFormat="1">
      <c r="A128" s="13"/>
      <c r="B128" s="227"/>
      <c r="C128" s="228"/>
      <c r="D128" s="219" t="s">
        <v>143</v>
      </c>
      <c r="E128" s="229" t="s">
        <v>19</v>
      </c>
      <c r="F128" s="230" t="s">
        <v>538</v>
      </c>
      <c r="G128" s="228"/>
      <c r="H128" s="231">
        <v>19.446000000000002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143</v>
      </c>
      <c r="AU128" s="237" t="s">
        <v>83</v>
      </c>
      <c r="AV128" s="13" t="s">
        <v>83</v>
      </c>
      <c r="AW128" s="13" t="s">
        <v>33</v>
      </c>
      <c r="AX128" s="13" t="s">
        <v>73</v>
      </c>
      <c r="AY128" s="237" t="s">
        <v>117</v>
      </c>
    </row>
    <row r="129" s="13" customFormat="1">
      <c r="A129" s="13"/>
      <c r="B129" s="227"/>
      <c r="C129" s="228"/>
      <c r="D129" s="219" t="s">
        <v>143</v>
      </c>
      <c r="E129" s="229" t="s">
        <v>19</v>
      </c>
      <c r="F129" s="230" t="s">
        <v>539</v>
      </c>
      <c r="G129" s="228"/>
      <c r="H129" s="231">
        <v>-2.8799999999999999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143</v>
      </c>
      <c r="AU129" s="237" t="s">
        <v>83</v>
      </c>
      <c r="AV129" s="13" t="s">
        <v>83</v>
      </c>
      <c r="AW129" s="13" t="s">
        <v>33</v>
      </c>
      <c r="AX129" s="13" t="s">
        <v>73</v>
      </c>
      <c r="AY129" s="237" t="s">
        <v>117</v>
      </c>
    </row>
    <row r="130" s="13" customFormat="1">
      <c r="A130" s="13"/>
      <c r="B130" s="227"/>
      <c r="C130" s="228"/>
      <c r="D130" s="219" t="s">
        <v>143</v>
      </c>
      <c r="E130" s="229" t="s">
        <v>19</v>
      </c>
      <c r="F130" s="230" t="s">
        <v>540</v>
      </c>
      <c r="G130" s="228"/>
      <c r="H130" s="231">
        <v>2.8199999999999998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143</v>
      </c>
      <c r="AU130" s="237" t="s">
        <v>83</v>
      </c>
      <c r="AV130" s="13" t="s">
        <v>83</v>
      </c>
      <c r="AW130" s="13" t="s">
        <v>33</v>
      </c>
      <c r="AX130" s="13" t="s">
        <v>73</v>
      </c>
      <c r="AY130" s="237" t="s">
        <v>117</v>
      </c>
    </row>
    <row r="131" s="13" customFormat="1">
      <c r="A131" s="13"/>
      <c r="B131" s="227"/>
      <c r="C131" s="228"/>
      <c r="D131" s="219" t="s">
        <v>143</v>
      </c>
      <c r="E131" s="229" t="s">
        <v>19</v>
      </c>
      <c r="F131" s="230" t="s">
        <v>541</v>
      </c>
      <c r="G131" s="228"/>
      <c r="H131" s="231">
        <v>1.175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143</v>
      </c>
      <c r="AU131" s="237" t="s">
        <v>83</v>
      </c>
      <c r="AV131" s="13" t="s">
        <v>83</v>
      </c>
      <c r="AW131" s="13" t="s">
        <v>33</v>
      </c>
      <c r="AX131" s="13" t="s">
        <v>73</v>
      </c>
      <c r="AY131" s="237" t="s">
        <v>117</v>
      </c>
    </row>
    <row r="132" s="15" customFormat="1">
      <c r="A132" s="15"/>
      <c r="B132" s="252"/>
      <c r="C132" s="253"/>
      <c r="D132" s="219" t="s">
        <v>143</v>
      </c>
      <c r="E132" s="254" t="s">
        <v>19</v>
      </c>
      <c r="F132" s="255" t="s">
        <v>174</v>
      </c>
      <c r="G132" s="253"/>
      <c r="H132" s="256">
        <v>24.437000000000005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2" t="s">
        <v>143</v>
      </c>
      <c r="AU132" s="262" t="s">
        <v>83</v>
      </c>
      <c r="AV132" s="15" t="s">
        <v>147</v>
      </c>
      <c r="AW132" s="15" t="s">
        <v>33</v>
      </c>
      <c r="AX132" s="15" t="s">
        <v>81</v>
      </c>
      <c r="AY132" s="262" t="s">
        <v>117</v>
      </c>
    </row>
    <row r="133" s="2" customFormat="1" ht="24.15" customHeight="1">
      <c r="A133" s="40"/>
      <c r="B133" s="41"/>
      <c r="C133" s="206" t="s">
        <v>224</v>
      </c>
      <c r="D133" s="206" t="s">
        <v>120</v>
      </c>
      <c r="E133" s="207" t="s">
        <v>542</v>
      </c>
      <c r="F133" s="208" t="s">
        <v>543</v>
      </c>
      <c r="G133" s="209" t="s">
        <v>165</v>
      </c>
      <c r="H133" s="210">
        <v>24.437000000000001</v>
      </c>
      <c r="I133" s="211"/>
      <c r="J133" s="212">
        <f>ROUND(I133*H133,2)</f>
        <v>0</v>
      </c>
      <c r="K133" s="208" t="s">
        <v>166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0.026360000000000001</v>
      </c>
      <c r="R133" s="215">
        <f>Q133*H133</f>
        <v>0.64415932000000009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147</v>
      </c>
      <c r="AT133" s="217" t="s">
        <v>120</v>
      </c>
      <c r="AU133" s="217" t="s">
        <v>83</v>
      </c>
      <c r="AY133" s="19" t="s">
        <v>117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147</v>
      </c>
      <c r="BM133" s="217" t="s">
        <v>544</v>
      </c>
    </row>
    <row r="134" s="2" customFormat="1">
      <c r="A134" s="40"/>
      <c r="B134" s="41"/>
      <c r="C134" s="42"/>
      <c r="D134" s="219" t="s">
        <v>126</v>
      </c>
      <c r="E134" s="42"/>
      <c r="F134" s="220" t="s">
        <v>545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126</v>
      </c>
      <c r="AU134" s="19" t="s">
        <v>83</v>
      </c>
    </row>
    <row r="135" s="2" customFormat="1">
      <c r="A135" s="40"/>
      <c r="B135" s="41"/>
      <c r="C135" s="42"/>
      <c r="D135" s="224" t="s">
        <v>127</v>
      </c>
      <c r="E135" s="42"/>
      <c r="F135" s="225" t="s">
        <v>546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127</v>
      </c>
      <c r="AU135" s="19" t="s">
        <v>83</v>
      </c>
    </row>
    <row r="136" s="14" customFormat="1">
      <c r="A136" s="14"/>
      <c r="B136" s="242"/>
      <c r="C136" s="243"/>
      <c r="D136" s="219" t="s">
        <v>143</v>
      </c>
      <c r="E136" s="244" t="s">
        <v>19</v>
      </c>
      <c r="F136" s="245" t="s">
        <v>509</v>
      </c>
      <c r="G136" s="243"/>
      <c r="H136" s="244" t="s">
        <v>19</v>
      </c>
      <c r="I136" s="246"/>
      <c r="J136" s="243"/>
      <c r="K136" s="243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143</v>
      </c>
      <c r="AU136" s="251" t="s">
        <v>83</v>
      </c>
      <c r="AV136" s="14" t="s">
        <v>81</v>
      </c>
      <c r="AW136" s="14" t="s">
        <v>33</v>
      </c>
      <c r="AX136" s="14" t="s">
        <v>73</v>
      </c>
      <c r="AY136" s="251" t="s">
        <v>117</v>
      </c>
    </row>
    <row r="137" s="13" customFormat="1">
      <c r="A137" s="13"/>
      <c r="B137" s="227"/>
      <c r="C137" s="228"/>
      <c r="D137" s="219" t="s">
        <v>143</v>
      </c>
      <c r="E137" s="229" t="s">
        <v>19</v>
      </c>
      <c r="F137" s="230" t="s">
        <v>536</v>
      </c>
      <c r="G137" s="228"/>
      <c r="H137" s="231">
        <v>2.7360000000000002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143</v>
      </c>
      <c r="AU137" s="237" t="s">
        <v>83</v>
      </c>
      <c r="AV137" s="13" t="s">
        <v>83</v>
      </c>
      <c r="AW137" s="13" t="s">
        <v>33</v>
      </c>
      <c r="AX137" s="13" t="s">
        <v>73</v>
      </c>
      <c r="AY137" s="237" t="s">
        <v>117</v>
      </c>
    </row>
    <row r="138" s="13" customFormat="1">
      <c r="A138" s="13"/>
      <c r="B138" s="227"/>
      <c r="C138" s="228"/>
      <c r="D138" s="219" t="s">
        <v>143</v>
      </c>
      <c r="E138" s="229" t="s">
        <v>19</v>
      </c>
      <c r="F138" s="230" t="s">
        <v>537</v>
      </c>
      <c r="G138" s="228"/>
      <c r="H138" s="231">
        <v>1.1399999999999999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143</v>
      </c>
      <c r="AU138" s="237" t="s">
        <v>83</v>
      </c>
      <c r="AV138" s="13" t="s">
        <v>83</v>
      </c>
      <c r="AW138" s="13" t="s">
        <v>33</v>
      </c>
      <c r="AX138" s="13" t="s">
        <v>73</v>
      </c>
      <c r="AY138" s="237" t="s">
        <v>117</v>
      </c>
    </row>
    <row r="139" s="13" customFormat="1">
      <c r="A139" s="13"/>
      <c r="B139" s="227"/>
      <c r="C139" s="228"/>
      <c r="D139" s="219" t="s">
        <v>143</v>
      </c>
      <c r="E139" s="229" t="s">
        <v>19</v>
      </c>
      <c r="F139" s="230" t="s">
        <v>538</v>
      </c>
      <c r="G139" s="228"/>
      <c r="H139" s="231">
        <v>19.446000000000002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143</v>
      </c>
      <c r="AU139" s="237" t="s">
        <v>83</v>
      </c>
      <c r="AV139" s="13" t="s">
        <v>83</v>
      </c>
      <c r="AW139" s="13" t="s">
        <v>33</v>
      </c>
      <c r="AX139" s="13" t="s">
        <v>73</v>
      </c>
      <c r="AY139" s="237" t="s">
        <v>117</v>
      </c>
    </row>
    <row r="140" s="13" customFormat="1">
      <c r="A140" s="13"/>
      <c r="B140" s="227"/>
      <c r="C140" s="228"/>
      <c r="D140" s="219" t="s">
        <v>143</v>
      </c>
      <c r="E140" s="229" t="s">
        <v>19</v>
      </c>
      <c r="F140" s="230" t="s">
        <v>539</v>
      </c>
      <c r="G140" s="228"/>
      <c r="H140" s="231">
        <v>-2.8799999999999999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143</v>
      </c>
      <c r="AU140" s="237" t="s">
        <v>83</v>
      </c>
      <c r="AV140" s="13" t="s">
        <v>83</v>
      </c>
      <c r="AW140" s="13" t="s">
        <v>33</v>
      </c>
      <c r="AX140" s="13" t="s">
        <v>73</v>
      </c>
      <c r="AY140" s="237" t="s">
        <v>117</v>
      </c>
    </row>
    <row r="141" s="13" customFormat="1">
      <c r="A141" s="13"/>
      <c r="B141" s="227"/>
      <c r="C141" s="228"/>
      <c r="D141" s="219" t="s">
        <v>143</v>
      </c>
      <c r="E141" s="229" t="s">
        <v>19</v>
      </c>
      <c r="F141" s="230" t="s">
        <v>540</v>
      </c>
      <c r="G141" s="228"/>
      <c r="H141" s="231">
        <v>2.8199999999999998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143</v>
      </c>
      <c r="AU141" s="237" t="s">
        <v>83</v>
      </c>
      <c r="AV141" s="13" t="s">
        <v>83</v>
      </c>
      <c r="AW141" s="13" t="s">
        <v>33</v>
      </c>
      <c r="AX141" s="13" t="s">
        <v>73</v>
      </c>
      <c r="AY141" s="237" t="s">
        <v>117</v>
      </c>
    </row>
    <row r="142" s="13" customFormat="1">
      <c r="A142" s="13"/>
      <c r="B142" s="227"/>
      <c r="C142" s="228"/>
      <c r="D142" s="219" t="s">
        <v>143</v>
      </c>
      <c r="E142" s="229" t="s">
        <v>19</v>
      </c>
      <c r="F142" s="230" t="s">
        <v>541</v>
      </c>
      <c r="G142" s="228"/>
      <c r="H142" s="231">
        <v>1.175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143</v>
      </c>
      <c r="AU142" s="237" t="s">
        <v>83</v>
      </c>
      <c r="AV142" s="13" t="s">
        <v>83</v>
      </c>
      <c r="AW142" s="13" t="s">
        <v>33</v>
      </c>
      <c r="AX142" s="13" t="s">
        <v>73</v>
      </c>
      <c r="AY142" s="237" t="s">
        <v>117</v>
      </c>
    </row>
    <row r="143" s="15" customFormat="1">
      <c r="A143" s="15"/>
      <c r="B143" s="252"/>
      <c r="C143" s="253"/>
      <c r="D143" s="219" t="s">
        <v>143</v>
      </c>
      <c r="E143" s="254" t="s">
        <v>19</v>
      </c>
      <c r="F143" s="255" t="s">
        <v>174</v>
      </c>
      <c r="G143" s="253"/>
      <c r="H143" s="256">
        <v>24.437000000000005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143</v>
      </c>
      <c r="AU143" s="262" t="s">
        <v>83</v>
      </c>
      <c r="AV143" s="15" t="s">
        <v>147</v>
      </c>
      <c r="AW143" s="15" t="s">
        <v>33</v>
      </c>
      <c r="AX143" s="15" t="s">
        <v>81</v>
      </c>
      <c r="AY143" s="262" t="s">
        <v>117</v>
      </c>
    </row>
    <row r="144" s="2" customFormat="1" ht="24.15" customHeight="1">
      <c r="A144" s="40"/>
      <c r="B144" s="41"/>
      <c r="C144" s="206" t="s">
        <v>229</v>
      </c>
      <c r="D144" s="206" t="s">
        <v>120</v>
      </c>
      <c r="E144" s="207" t="s">
        <v>547</v>
      </c>
      <c r="F144" s="208" t="s">
        <v>548</v>
      </c>
      <c r="G144" s="209" t="s">
        <v>271</v>
      </c>
      <c r="H144" s="210">
        <v>10.6</v>
      </c>
      <c r="I144" s="211"/>
      <c r="J144" s="212">
        <f>ROUND(I144*H144,2)</f>
        <v>0</v>
      </c>
      <c r="K144" s="208" t="s">
        <v>166</v>
      </c>
      <c r="L144" s="46"/>
      <c r="M144" s="213" t="s">
        <v>19</v>
      </c>
      <c r="N144" s="214" t="s">
        <v>44</v>
      </c>
      <c r="O144" s="86"/>
      <c r="P144" s="215">
        <f>O144*H144</f>
        <v>0</v>
      </c>
      <c r="Q144" s="215">
        <v>0.020650000000000002</v>
      </c>
      <c r="R144" s="215">
        <f>Q144*H144</f>
        <v>0.21889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147</v>
      </c>
      <c r="AT144" s="217" t="s">
        <v>120</v>
      </c>
      <c r="AU144" s="217" t="s">
        <v>83</v>
      </c>
      <c r="AY144" s="19" t="s">
        <v>117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81</v>
      </c>
      <c r="BK144" s="218">
        <f>ROUND(I144*H144,2)</f>
        <v>0</v>
      </c>
      <c r="BL144" s="19" t="s">
        <v>147</v>
      </c>
      <c r="BM144" s="217" t="s">
        <v>549</v>
      </c>
    </row>
    <row r="145" s="2" customFormat="1">
      <c r="A145" s="40"/>
      <c r="B145" s="41"/>
      <c r="C145" s="42"/>
      <c r="D145" s="219" t="s">
        <v>126</v>
      </c>
      <c r="E145" s="42"/>
      <c r="F145" s="220" t="s">
        <v>550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83</v>
      </c>
    </row>
    <row r="146" s="2" customFormat="1">
      <c r="A146" s="40"/>
      <c r="B146" s="41"/>
      <c r="C146" s="42"/>
      <c r="D146" s="224" t="s">
        <v>127</v>
      </c>
      <c r="E146" s="42"/>
      <c r="F146" s="225" t="s">
        <v>551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127</v>
      </c>
      <c r="AU146" s="19" t="s">
        <v>83</v>
      </c>
    </row>
    <row r="147" s="14" customFormat="1">
      <c r="A147" s="14"/>
      <c r="B147" s="242"/>
      <c r="C147" s="243"/>
      <c r="D147" s="219" t="s">
        <v>143</v>
      </c>
      <c r="E147" s="244" t="s">
        <v>19</v>
      </c>
      <c r="F147" s="245" t="s">
        <v>508</v>
      </c>
      <c r="G147" s="243"/>
      <c r="H147" s="244" t="s">
        <v>19</v>
      </c>
      <c r="I147" s="246"/>
      <c r="J147" s="243"/>
      <c r="K147" s="243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143</v>
      </c>
      <c r="AU147" s="251" t="s">
        <v>83</v>
      </c>
      <c r="AV147" s="14" t="s">
        <v>81</v>
      </c>
      <c r="AW147" s="14" t="s">
        <v>33</v>
      </c>
      <c r="AX147" s="14" t="s">
        <v>73</v>
      </c>
      <c r="AY147" s="251" t="s">
        <v>117</v>
      </c>
    </row>
    <row r="148" s="14" customFormat="1">
      <c r="A148" s="14"/>
      <c r="B148" s="242"/>
      <c r="C148" s="243"/>
      <c r="D148" s="219" t="s">
        <v>143</v>
      </c>
      <c r="E148" s="244" t="s">
        <v>19</v>
      </c>
      <c r="F148" s="245" t="s">
        <v>509</v>
      </c>
      <c r="G148" s="243"/>
      <c r="H148" s="244" t="s">
        <v>19</v>
      </c>
      <c r="I148" s="246"/>
      <c r="J148" s="243"/>
      <c r="K148" s="243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143</v>
      </c>
      <c r="AU148" s="251" t="s">
        <v>83</v>
      </c>
      <c r="AV148" s="14" t="s">
        <v>81</v>
      </c>
      <c r="AW148" s="14" t="s">
        <v>33</v>
      </c>
      <c r="AX148" s="14" t="s">
        <v>73</v>
      </c>
      <c r="AY148" s="251" t="s">
        <v>117</v>
      </c>
    </row>
    <row r="149" s="13" customFormat="1">
      <c r="A149" s="13"/>
      <c r="B149" s="227"/>
      <c r="C149" s="228"/>
      <c r="D149" s="219" t="s">
        <v>143</v>
      </c>
      <c r="E149" s="229" t="s">
        <v>19</v>
      </c>
      <c r="F149" s="230" t="s">
        <v>552</v>
      </c>
      <c r="G149" s="228"/>
      <c r="H149" s="231">
        <v>10.6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143</v>
      </c>
      <c r="AU149" s="237" t="s">
        <v>83</v>
      </c>
      <c r="AV149" s="13" t="s">
        <v>83</v>
      </c>
      <c r="AW149" s="13" t="s">
        <v>33</v>
      </c>
      <c r="AX149" s="13" t="s">
        <v>81</v>
      </c>
      <c r="AY149" s="237" t="s">
        <v>117</v>
      </c>
    </row>
    <row r="150" s="12" customFormat="1" ht="22.8" customHeight="1">
      <c r="A150" s="12"/>
      <c r="B150" s="190"/>
      <c r="C150" s="191"/>
      <c r="D150" s="192" t="s">
        <v>72</v>
      </c>
      <c r="E150" s="204" t="s">
        <v>184</v>
      </c>
      <c r="F150" s="204" t="s">
        <v>308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SUM(P151:P188)</f>
        <v>0</v>
      </c>
      <c r="Q150" s="198"/>
      <c r="R150" s="199">
        <f>SUM(R151:R188)</f>
        <v>0</v>
      </c>
      <c r="S150" s="198"/>
      <c r="T150" s="200">
        <f>SUM(T151:T188)</f>
        <v>4.6745830000000002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81</v>
      </c>
      <c r="AT150" s="202" t="s">
        <v>72</v>
      </c>
      <c r="AU150" s="202" t="s">
        <v>81</v>
      </c>
      <c r="AY150" s="201" t="s">
        <v>117</v>
      </c>
      <c r="BK150" s="203">
        <f>SUM(BK151:BK188)</f>
        <v>0</v>
      </c>
    </row>
    <row r="151" s="2" customFormat="1" ht="37.8" customHeight="1">
      <c r="A151" s="40"/>
      <c r="B151" s="41"/>
      <c r="C151" s="206" t="s">
        <v>179</v>
      </c>
      <c r="D151" s="206" t="s">
        <v>120</v>
      </c>
      <c r="E151" s="207" t="s">
        <v>553</v>
      </c>
      <c r="F151" s="208" t="s">
        <v>554</v>
      </c>
      <c r="G151" s="209" t="s">
        <v>165</v>
      </c>
      <c r="H151" s="210">
        <v>27.5</v>
      </c>
      <c r="I151" s="211"/>
      <c r="J151" s="212">
        <f>ROUND(I151*H151,2)</f>
        <v>0</v>
      </c>
      <c r="K151" s="208" t="s">
        <v>166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147</v>
      </c>
      <c r="AT151" s="217" t="s">
        <v>120</v>
      </c>
      <c r="AU151" s="217" t="s">
        <v>83</v>
      </c>
      <c r="AY151" s="19" t="s">
        <v>117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147</v>
      </c>
      <c r="BM151" s="217" t="s">
        <v>555</v>
      </c>
    </row>
    <row r="152" s="2" customFormat="1">
      <c r="A152" s="40"/>
      <c r="B152" s="41"/>
      <c r="C152" s="42"/>
      <c r="D152" s="219" t="s">
        <v>126</v>
      </c>
      <c r="E152" s="42"/>
      <c r="F152" s="220" t="s">
        <v>556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126</v>
      </c>
      <c r="AU152" s="19" t="s">
        <v>83</v>
      </c>
    </row>
    <row r="153" s="2" customFormat="1">
      <c r="A153" s="40"/>
      <c r="B153" s="41"/>
      <c r="C153" s="42"/>
      <c r="D153" s="224" t="s">
        <v>127</v>
      </c>
      <c r="E153" s="42"/>
      <c r="F153" s="225" t="s">
        <v>557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127</v>
      </c>
      <c r="AU153" s="19" t="s">
        <v>83</v>
      </c>
    </row>
    <row r="154" s="13" customFormat="1">
      <c r="A154" s="13"/>
      <c r="B154" s="227"/>
      <c r="C154" s="228"/>
      <c r="D154" s="219" t="s">
        <v>143</v>
      </c>
      <c r="E154" s="229" t="s">
        <v>19</v>
      </c>
      <c r="F154" s="230" t="s">
        <v>558</v>
      </c>
      <c r="G154" s="228"/>
      <c r="H154" s="231">
        <v>27.5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143</v>
      </c>
      <c r="AU154" s="237" t="s">
        <v>83</v>
      </c>
      <c r="AV154" s="13" t="s">
        <v>83</v>
      </c>
      <c r="AW154" s="13" t="s">
        <v>33</v>
      </c>
      <c r="AX154" s="13" t="s">
        <v>81</v>
      </c>
      <c r="AY154" s="237" t="s">
        <v>117</v>
      </c>
    </row>
    <row r="155" s="2" customFormat="1" ht="37.8" customHeight="1">
      <c r="A155" s="40"/>
      <c r="B155" s="41"/>
      <c r="C155" s="206" t="s">
        <v>184</v>
      </c>
      <c r="D155" s="206" t="s">
        <v>120</v>
      </c>
      <c r="E155" s="207" t="s">
        <v>559</v>
      </c>
      <c r="F155" s="208" t="s">
        <v>560</v>
      </c>
      <c r="G155" s="209" t="s">
        <v>165</v>
      </c>
      <c r="H155" s="210">
        <v>825</v>
      </c>
      <c r="I155" s="211"/>
      <c r="J155" s="212">
        <f>ROUND(I155*H155,2)</f>
        <v>0</v>
      </c>
      <c r="K155" s="208" t="s">
        <v>166</v>
      </c>
      <c r="L155" s="46"/>
      <c r="M155" s="213" t="s">
        <v>19</v>
      </c>
      <c r="N155" s="214" t="s">
        <v>44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147</v>
      </c>
      <c r="AT155" s="217" t="s">
        <v>120</v>
      </c>
      <c r="AU155" s="217" t="s">
        <v>83</v>
      </c>
      <c r="AY155" s="19" t="s">
        <v>117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81</v>
      </c>
      <c r="BK155" s="218">
        <f>ROUND(I155*H155,2)</f>
        <v>0</v>
      </c>
      <c r="BL155" s="19" t="s">
        <v>147</v>
      </c>
      <c r="BM155" s="217" t="s">
        <v>561</v>
      </c>
    </row>
    <row r="156" s="2" customFormat="1">
      <c r="A156" s="40"/>
      <c r="B156" s="41"/>
      <c r="C156" s="42"/>
      <c r="D156" s="219" t="s">
        <v>126</v>
      </c>
      <c r="E156" s="42"/>
      <c r="F156" s="220" t="s">
        <v>562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126</v>
      </c>
      <c r="AU156" s="19" t="s">
        <v>83</v>
      </c>
    </row>
    <row r="157" s="2" customFormat="1">
      <c r="A157" s="40"/>
      <c r="B157" s="41"/>
      <c r="C157" s="42"/>
      <c r="D157" s="224" t="s">
        <v>127</v>
      </c>
      <c r="E157" s="42"/>
      <c r="F157" s="225" t="s">
        <v>563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127</v>
      </c>
      <c r="AU157" s="19" t="s">
        <v>83</v>
      </c>
    </row>
    <row r="158" s="13" customFormat="1">
      <c r="A158" s="13"/>
      <c r="B158" s="227"/>
      <c r="C158" s="228"/>
      <c r="D158" s="219" t="s">
        <v>143</v>
      </c>
      <c r="E158" s="229" t="s">
        <v>19</v>
      </c>
      <c r="F158" s="230" t="s">
        <v>558</v>
      </c>
      <c r="G158" s="228"/>
      <c r="H158" s="231">
        <v>27.5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143</v>
      </c>
      <c r="AU158" s="237" t="s">
        <v>83</v>
      </c>
      <c r="AV158" s="13" t="s">
        <v>83</v>
      </c>
      <c r="AW158" s="13" t="s">
        <v>33</v>
      </c>
      <c r="AX158" s="13" t="s">
        <v>81</v>
      </c>
      <c r="AY158" s="237" t="s">
        <v>117</v>
      </c>
    </row>
    <row r="159" s="13" customFormat="1">
      <c r="A159" s="13"/>
      <c r="B159" s="227"/>
      <c r="C159" s="228"/>
      <c r="D159" s="219" t="s">
        <v>143</v>
      </c>
      <c r="E159" s="228"/>
      <c r="F159" s="230" t="s">
        <v>564</v>
      </c>
      <c r="G159" s="228"/>
      <c r="H159" s="231">
        <v>825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143</v>
      </c>
      <c r="AU159" s="237" t="s">
        <v>83</v>
      </c>
      <c r="AV159" s="13" t="s">
        <v>83</v>
      </c>
      <c r="AW159" s="13" t="s">
        <v>4</v>
      </c>
      <c r="AX159" s="13" t="s">
        <v>81</v>
      </c>
      <c r="AY159" s="237" t="s">
        <v>117</v>
      </c>
    </row>
    <row r="160" s="2" customFormat="1" ht="37.8" customHeight="1">
      <c r="A160" s="40"/>
      <c r="B160" s="41"/>
      <c r="C160" s="206" t="s">
        <v>243</v>
      </c>
      <c r="D160" s="206" t="s">
        <v>120</v>
      </c>
      <c r="E160" s="207" t="s">
        <v>565</v>
      </c>
      <c r="F160" s="208" t="s">
        <v>566</v>
      </c>
      <c r="G160" s="209" t="s">
        <v>165</v>
      </c>
      <c r="H160" s="210">
        <v>27.5</v>
      </c>
      <c r="I160" s="211"/>
      <c r="J160" s="212">
        <f>ROUND(I160*H160,2)</f>
        <v>0</v>
      </c>
      <c r="K160" s="208" t="s">
        <v>166</v>
      </c>
      <c r="L160" s="46"/>
      <c r="M160" s="213" t="s">
        <v>19</v>
      </c>
      <c r="N160" s="214" t="s">
        <v>44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147</v>
      </c>
      <c r="AT160" s="217" t="s">
        <v>120</v>
      </c>
      <c r="AU160" s="217" t="s">
        <v>83</v>
      </c>
      <c r="AY160" s="19" t="s">
        <v>117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81</v>
      </c>
      <c r="BK160" s="218">
        <f>ROUND(I160*H160,2)</f>
        <v>0</v>
      </c>
      <c r="BL160" s="19" t="s">
        <v>147</v>
      </c>
      <c r="BM160" s="217" t="s">
        <v>567</v>
      </c>
    </row>
    <row r="161" s="2" customFormat="1">
      <c r="A161" s="40"/>
      <c r="B161" s="41"/>
      <c r="C161" s="42"/>
      <c r="D161" s="219" t="s">
        <v>126</v>
      </c>
      <c r="E161" s="42"/>
      <c r="F161" s="220" t="s">
        <v>568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126</v>
      </c>
      <c r="AU161" s="19" t="s">
        <v>83</v>
      </c>
    </row>
    <row r="162" s="2" customFormat="1">
      <c r="A162" s="40"/>
      <c r="B162" s="41"/>
      <c r="C162" s="42"/>
      <c r="D162" s="224" t="s">
        <v>127</v>
      </c>
      <c r="E162" s="42"/>
      <c r="F162" s="225" t="s">
        <v>569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127</v>
      </c>
      <c r="AU162" s="19" t="s">
        <v>83</v>
      </c>
    </row>
    <row r="163" s="13" customFormat="1">
      <c r="A163" s="13"/>
      <c r="B163" s="227"/>
      <c r="C163" s="228"/>
      <c r="D163" s="219" t="s">
        <v>143</v>
      </c>
      <c r="E163" s="229" t="s">
        <v>19</v>
      </c>
      <c r="F163" s="230" t="s">
        <v>558</v>
      </c>
      <c r="G163" s="228"/>
      <c r="H163" s="231">
        <v>27.5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143</v>
      </c>
      <c r="AU163" s="237" t="s">
        <v>83</v>
      </c>
      <c r="AV163" s="13" t="s">
        <v>83</v>
      </c>
      <c r="AW163" s="13" t="s">
        <v>33</v>
      </c>
      <c r="AX163" s="13" t="s">
        <v>81</v>
      </c>
      <c r="AY163" s="237" t="s">
        <v>117</v>
      </c>
    </row>
    <row r="164" s="2" customFormat="1" ht="24.15" customHeight="1">
      <c r="A164" s="40"/>
      <c r="B164" s="41"/>
      <c r="C164" s="206" t="s">
        <v>242</v>
      </c>
      <c r="D164" s="206" t="s">
        <v>120</v>
      </c>
      <c r="E164" s="207" t="s">
        <v>343</v>
      </c>
      <c r="F164" s="208" t="s">
        <v>344</v>
      </c>
      <c r="G164" s="209" t="s">
        <v>250</v>
      </c>
      <c r="H164" s="210">
        <v>1.796</v>
      </c>
      <c r="I164" s="211"/>
      <c r="J164" s="212">
        <f>ROUND(I164*H164,2)</f>
        <v>0</v>
      </c>
      <c r="K164" s="208" t="s">
        <v>166</v>
      </c>
      <c r="L164" s="46"/>
      <c r="M164" s="213" t="s">
        <v>19</v>
      </c>
      <c r="N164" s="214" t="s">
        <v>44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1.8</v>
      </c>
      <c r="T164" s="216">
        <f>S164*H164</f>
        <v>3.2328000000000001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147</v>
      </c>
      <c r="AT164" s="217" t="s">
        <v>120</v>
      </c>
      <c r="AU164" s="217" t="s">
        <v>83</v>
      </c>
      <c r="AY164" s="19" t="s">
        <v>117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81</v>
      </c>
      <c r="BK164" s="218">
        <f>ROUND(I164*H164,2)</f>
        <v>0</v>
      </c>
      <c r="BL164" s="19" t="s">
        <v>147</v>
      </c>
      <c r="BM164" s="217" t="s">
        <v>570</v>
      </c>
    </row>
    <row r="165" s="2" customFormat="1">
      <c r="A165" s="40"/>
      <c r="B165" s="41"/>
      <c r="C165" s="42"/>
      <c r="D165" s="219" t="s">
        <v>126</v>
      </c>
      <c r="E165" s="42"/>
      <c r="F165" s="220" t="s">
        <v>346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126</v>
      </c>
      <c r="AU165" s="19" t="s">
        <v>83</v>
      </c>
    </row>
    <row r="166" s="2" customFormat="1">
      <c r="A166" s="40"/>
      <c r="B166" s="41"/>
      <c r="C166" s="42"/>
      <c r="D166" s="224" t="s">
        <v>127</v>
      </c>
      <c r="E166" s="42"/>
      <c r="F166" s="225" t="s">
        <v>347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127</v>
      </c>
      <c r="AU166" s="19" t="s">
        <v>83</v>
      </c>
    </row>
    <row r="167" s="14" customFormat="1">
      <c r="A167" s="14"/>
      <c r="B167" s="242"/>
      <c r="C167" s="243"/>
      <c r="D167" s="219" t="s">
        <v>143</v>
      </c>
      <c r="E167" s="244" t="s">
        <v>19</v>
      </c>
      <c r="F167" s="245" t="s">
        <v>509</v>
      </c>
      <c r="G167" s="243"/>
      <c r="H167" s="244" t="s">
        <v>19</v>
      </c>
      <c r="I167" s="246"/>
      <c r="J167" s="243"/>
      <c r="K167" s="243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143</v>
      </c>
      <c r="AU167" s="251" t="s">
        <v>83</v>
      </c>
      <c r="AV167" s="14" t="s">
        <v>81</v>
      </c>
      <c r="AW167" s="14" t="s">
        <v>33</v>
      </c>
      <c r="AX167" s="14" t="s">
        <v>73</v>
      </c>
      <c r="AY167" s="251" t="s">
        <v>117</v>
      </c>
    </row>
    <row r="168" s="14" customFormat="1">
      <c r="A168" s="14"/>
      <c r="B168" s="242"/>
      <c r="C168" s="243"/>
      <c r="D168" s="219" t="s">
        <v>143</v>
      </c>
      <c r="E168" s="244" t="s">
        <v>19</v>
      </c>
      <c r="F168" s="245" t="s">
        <v>571</v>
      </c>
      <c r="G168" s="243"/>
      <c r="H168" s="244" t="s">
        <v>19</v>
      </c>
      <c r="I168" s="246"/>
      <c r="J168" s="243"/>
      <c r="K168" s="243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143</v>
      </c>
      <c r="AU168" s="251" t="s">
        <v>83</v>
      </c>
      <c r="AV168" s="14" t="s">
        <v>81</v>
      </c>
      <c r="AW168" s="14" t="s">
        <v>33</v>
      </c>
      <c r="AX168" s="14" t="s">
        <v>73</v>
      </c>
      <c r="AY168" s="251" t="s">
        <v>117</v>
      </c>
    </row>
    <row r="169" s="13" customFormat="1">
      <c r="A169" s="13"/>
      <c r="B169" s="227"/>
      <c r="C169" s="228"/>
      <c r="D169" s="219" t="s">
        <v>143</v>
      </c>
      <c r="E169" s="229" t="s">
        <v>19</v>
      </c>
      <c r="F169" s="230" t="s">
        <v>572</v>
      </c>
      <c r="G169" s="228"/>
      <c r="H169" s="231">
        <v>0.5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143</v>
      </c>
      <c r="AU169" s="237" t="s">
        <v>83</v>
      </c>
      <c r="AV169" s="13" t="s">
        <v>83</v>
      </c>
      <c r="AW169" s="13" t="s">
        <v>33</v>
      </c>
      <c r="AX169" s="13" t="s">
        <v>73</v>
      </c>
      <c r="AY169" s="237" t="s">
        <v>117</v>
      </c>
    </row>
    <row r="170" s="13" customFormat="1">
      <c r="A170" s="13"/>
      <c r="B170" s="227"/>
      <c r="C170" s="228"/>
      <c r="D170" s="219" t="s">
        <v>143</v>
      </c>
      <c r="E170" s="229" t="s">
        <v>19</v>
      </c>
      <c r="F170" s="230" t="s">
        <v>573</v>
      </c>
      <c r="G170" s="228"/>
      <c r="H170" s="231">
        <v>0.035999999999999997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143</v>
      </c>
      <c r="AU170" s="237" t="s">
        <v>83</v>
      </c>
      <c r="AV170" s="13" t="s">
        <v>83</v>
      </c>
      <c r="AW170" s="13" t="s">
        <v>33</v>
      </c>
      <c r="AX170" s="13" t="s">
        <v>73</v>
      </c>
      <c r="AY170" s="237" t="s">
        <v>117</v>
      </c>
    </row>
    <row r="171" s="14" customFormat="1">
      <c r="A171" s="14"/>
      <c r="B171" s="242"/>
      <c r="C171" s="243"/>
      <c r="D171" s="219" t="s">
        <v>143</v>
      </c>
      <c r="E171" s="244" t="s">
        <v>19</v>
      </c>
      <c r="F171" s="245" t="s">
        <v>574</v>
      </c>
      <c r="G171" s="243"/>
      <c r="H171" s="244" t="s">
        <v>19</v>
      </c>
      <c r="I171" s="246"/>
      <c r="J171" s="243"/>
      <c r="K171" s="243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143</v>
      </c>
      <c r="AU171" s="251" t="s">
        <v>83</v>
      </c>
      <c r="AV171" s="14" t="s">
        <v>81</v>
      </c>
      <c r="AW171" s="14" t="s">
        <v>33</v>
      </c>
      <c r="AX171" s="14" t="s">
        <v>73</v>
      </c>
      <c r="AY171" s="251" t="s">
        <v>117</v>
      </c>
    </row>
    <row r="172" s="13" customFormat="1">
      <c r="A172" s="13"/>
      <c r="B172" s="227"/>
      <c r="C172" s="228"/>
      <c r="D172" s="219" t="s">
        <v>143</v>
      </c>
      <c r="E172" s="229" t="s">
        <v>19</v>
      </c>
      <c r="F172" s="230" t="s">
        <v>575</v>
      </c>
      <c r="G172" s="228"/>
      <c r="H172" s="231">
        <v>1.26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143</v>
      </c>
      <c r="AU172" s="237" t="s">
        <v>83</v>
      </c>
      <c r="AV172" s="13" t="s">
        <v>83</v>
      </c>
      <c r="AW172" s="13" t="s">
        <v>33</v>
      </c>
      <c r="AX172" s="13" t="s">
        <v>73</v>
      </c>
      <c r="AY172" s="237" t="s">
        <v>117</v>
      </c>
    </row>
    <row r="173" s="15" customFormat="1">
      <c r="A173" s="15"/>
      <c r="B173" s="252"/>
      <c r="C173" s="253"/>
      <c r="D173" s="219" t="s">
        <v>143</v>
      </c>
      <c r="E173" s="254" t="s">
        <v>19</v>
      </c>
      <c r="F173" s="255" t="s">
        <v>174</v>
      </c>
      <c r="G173" s="253"/>
      <c r="H173" s="256">
        <v>1.796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143</v>
      </c>
      <c r="AU173" s="262" t="s">
        <v>83</v>
      </c>
      <c r="AV173" s="15" t="s">
        <v>147</v>
      </c>
      <c r="AW173" s="15" t="s">
        <v>33</v>
      </c>
      <c r="AX173" s="15" t="s">
        <v>81</v>
      </c>
      <c r="AY173" s="262" t="s">
        <v>117</v>
      </c>
    </row>
    <row r="174" s="2" customFormat="1" ht="37.8" customHeight="1">
      <c r="A174" s="40"/>
      <c r="B174" s="41"/>
      <c r="C174" s="206" t="s">
        <v>8</v>
      </c>
      <c r="D174" s="206" t="s">
        <v>120</v>
      </c>
      <c r="E174" s="207" t="s">
        <v>576</v>
      </c>
      <c r="F174" s="208" t="s">
        <v>577</v>
      </c>
      <c r="G174" s="209" t="s">
        <v>165</v>
      </c>
      <c r="H174" s="210">
        <v>24.437000000000001</v>
      </c>
      <c r="I174" s="211"/>
      <c r="J174" s="212">
        <f>ROUND(I174*H174,2)</f>
        <v>0</v>
      </c>
      <c r="K174" s="208" t="s">
        <v>166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0.058999999999999997</v>
      </c>
      <c r="T174" s="216">
        <f>S174*H174</f>
        <v>1.441783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147</v>
      </c>
      <c r="AT174" s="217" t="s">
        <v>120</v>
      </c>
      <c r="AU174" s="217" t="s">
        <v>83</v>
      </c>
      <c r="AY174" s="19" t="s">
        <v>117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147</v>
      </c>
      <c r="BM174" s="217" t="s">
        <v>578</v>
      </c>
    </row>
    <row r="175" s="2" customFormat="1">
      <c r="A175" s="40"/>
      <c r="B175" s="41"/>
      <c r="C175" s="42"/>
      <c r="D175" s="219" t="s">
        <v>126</v>
      </c>
      <c r="E175" s="42"/>
      <c r="F175" s="220" t="s">
        <v>579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126</v>
      </c>
      <c r="AU175" s="19" t="s">
        <v>83</v>
      </c>
    </row>
    <row r="176" s="2" customFormat="1">
      <c r="A176" s="40"/>
      <c r="B176" s="41"/>
      <c r="C176" s="42"/>
      <c r="D176" s="224" t="s">
        <v>127</v>
      </c>
      <c r="E176" s="42"/>
      <c r="F176" s="225" t="s">
        <v>580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127</v>
      </c>
      <c r="AU176" s="19" t="s">
        <v>83</v>
      </c>
    </row>
    <row r="177" s="14" customFormat="1">
      <c r="A177" s="14"/>
      <c r="B177" s="242"/>
      <c r="C177" s="243"/>
      <c r="D177" s="219" t="s">
        <v>143</v>
      </c>
      <c r="E177" s="244" t="s">
        <v>19</v>
      </c>
      <c r="F177" s="245" t="s">
        <v>509</v>
      </c>
      <c r="G177" s="243"/>
      <c r="H177" s="244" t="s">
        <v>19</v>
      </c>
      <c r="I177" s="246"/>
      <c r="J177" s="243"/>
      <c r="K177" s="243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143</v>
      </c>
      <c r="AU177" s="251" t="s">
        <v>83</v>
      </c>
      <c r="AV177" s="14" t="s">
        <v>81</v>
      </c>
      <c r="AW177" s="14" t="s">
        <v>33</v>
      </c>
      <c r="AX177" s="14" t="s">
        <v>73</v>
      </c>
      <c r="AY177" s="251" t="s">
        <v>117</v>
      </c>
    </row>
    <row r="178" s="13" customFormat="1">
      <c r="A178" s="13"/>
      <c r="B178" s="227"/>
      <c r="C178" s="228"/>
      <c r="D178" s="219" t="s">
        <v>143</v>
      </c>
      <c r="E178" s="229" t="s">
        <v>19</v>
      </c>
      <c r="F178" s="230" t="s">
        <v>536</v>
      </c>
      <c r="G178" s="228"/>
      <c r="H178" s="231">
        <v>2.7360000000000002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143</v>
      </c>
      <c r="AU178" s="237" t="s">
        <v>83</v>
      </c>
      <c r="AV178" s="13" t="s">
        <v>83</v>
      </c>
      <c r="AW178" s="13" t="s">
        <v>33</v>
      </c>
      <c r="AX178" s="13" t="s">
        <v>73</v>
      </c>
      <c r="AY178" s="237" t="s">
        <v>117</v>
      </c>
    </row>
    <row r="179" s="13" customFormat="1">
      <c r="A179" s="13"/>
      <c r="B179" s="227"/>
      <c r="C179" s="228"/>
      <c r="D179" s="219" t="s">
        <v>143</v>
      </c>
      <c r="E179" s="229" t="s">
        <v>19</v>
      </c>
      <c r="F179" s="230" t="s">
        <v>537</v>
      </c>
      <c r="G179" s="228"/>
      <c r="H179" s="231">
        <v>1.1399999999999999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143</v>
      </c>
      <c r="AU179" s="237" t="s">
        <v>83</v>
      </c>
      <c r="AV179" s="13" t="s">
        <v>83</v>
      </c>
      <c r="AW179" s="13" t="s">
        <v>33</v>
      </c>
      <c r="AX179" s="13" t="s">
        <v>73</v>
      </c>
      <c r="AY179" s="237" t="s">
        <v>117</v>
      </c>
    </row>
    <row r="180" s="13" customFormat="1">
      <c r="A180" s="13"/>
      <c r="B180" s="227"/>
      <c r="C180" s="228"/>
      <c r="D180" s="219" t="s">
        <v>143</v>
      </c>
      <c r="E180" s="229" t="s">
        <v>19</v>
      </c>
      <c r="F180" s="230" t="s">
        <v>538</v>
      </c>
      <c r="G180" s="228"/>
      <c r="H180" s="231">
        <v>19.446000000000002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143</v>
      </c>
      <c r="AU180" s="237" t="s">
        <v>83</v>
      </c>
      <c r="AV180" s="13" t="s">
        <v>83</v>
      </c>
      <c r="AW180" s="13" t="s">
        <v>33</v>
      </c>
      <c r="AX180" s="13" t="s">
        <v>73</v>
      </c>
      <c r="AY180" s="237" t="s">
        <v>117</v>
      </c>
    </row>
    <row r="181" s="13" customFormat="1">
      <c r="A181" s="13"/>
      <c r="B181" s="227"/>
      <c r="C181" s="228"/>
      <c r="D181" s="219" t="s">
        <v>143</v>
      </c>
      <c r="E181" s="229" t="s">
        <v>19</v>
      </c>
      <c r="F181" s="230" t="s">
        <v>539</v>
      </c>
      <c r="G181" s="228"/>
      <c r="H181" s="231">
        <v>-2.8799999999999999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143</v>
      </c>
      <c r="AU181" s="237" t="s">
        <v>83</v>
      </c>
      <c r="AV181" s="13" t="s">
        <v>83</v>
      </c>
      <c r="AW181" s="13" t="s">
        <v>33</v>
      </c>
      <c r="AX181" s="13" t="s">
        <v>73</v>
      </c>
      <c r="AY181" s="237" t="s">
        <v>117</v>
      </c>
    </row>
    <row r="182" s="13" customFormat="1">
      <c r="A182" s="13"/>
      <c r="B182" s="227"/>
      <c r="C182" s="228"/>
      <c r="D182" s="219" t="s">
        <v>143</v>
      </c>
      <c r="E182" s="229" t="s">
        <v>19</v>
      </c>
      <c r="F182" s="230" t="s">
        <v>540</v>
      </c>
      <c r="G182" s="228"/>
      <c r="H182" s="231">
        <v>2.8199999999999998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143</v>
      </c>
      <c r="AU182" s="237" t="s">
        <v>83</v>
      </c>
      <c r="AV182" s="13" t="s">
        <v>83</v>
      </c>
      <c r="AW182" s="13" t="s">
        <v>33</v>
      </c>
      <c r="AX182" s="13" t="s">
        <v>73</v>
      </c>
      <c r="AY182" s="237" t="s">
        <v>117</v>
      </c>
    </row>
    <row r="183" s="13" customFormat="1">
      <c r="A183" s="13"/>
      <c r="B183" s="227"/>
      <c r="C183" s="228"/>
      <c r="D183" s="219" t="s">
        <v>143</v>
      </c>
      <c r="E183" s="229" t="s">
        <v>19</v>
      </c>
      <c r="F183" s="230" t="s">
        <v>541</v>
      </c>
      <c r="G183" s="228"/>
      <c r="H183" s="231">
        <v>1.175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143</v>
      </c>
      <c r="AU183" s="237" t="s">
        <v>83</v>
      </c>
      <c r="AV183" s="13" t="s">
        <v>83</v>
      </c>
      <c r="AW183" s="13" t="s">
        <v>33</v>
      </c>
      <c r="AX183" s="13" t="s">
        <v>73</v>
      </c>
      <c r="AY183" s="237" t="s">
        <v>117</v>
      </c>
    </row>
    <row r="184" s="15" customFormat="1">
      <c r="A184" s="15"/>
      <c r="B184" s="252"/>
      <c r="C184" s="253"/>
      <c r="D184" s="219" t="s">
        <v>143</v>
      </c>
      <c r="E184" s="254" t="s">
        <v>19</v>
      </c>
      <c r="F184" s="255" t="s">
        <v>174</v>
      </c>
      <c r="G184" s="253"/>
      <c r="H184" s="256">
        <v>24.437000000000005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2" t="s">
        <v>143</v>
      </c>
      <c r="AU184" s="262" t="s">
        <v>83</v>
      </c>
      <c r="AV184" s="15" t="s">
        <v>147</v>
      </c>
      <c r="AW184" s="15" t="s">
        <v>33</v>
      </c>
      <c r="AX184" s="15" t="s">
        <v>81</v>
      </c>
      <c r="AY184" s="262" t="s">
        <v>117</v>
      </c>
    </row>
    <row r="185" s="2" customFormat="1" ht="24.15" customHeight="1">
      <c r="A185" s="40"/>
      <c r="B185" s="41"/>
      <c r="C185" s="206" t="s">
        <v>255</v>
      </c>
      <c r="D185" s="206" t="s">
        <v>120</v>
      </c>
      <c r="E185" s="207" t="s">
        <v>377</v>
      </c>
      <c r="F185" s="208" t="s">
        <v>378</v>
      </c>
      <c r="G185" s="209" t="s">
        <v>165</v>
      </c>
      <c r="H185" s="210">
        <v>27.5</v>
      </c>
      <c r="I185" s="211"/>
      <c r="J185" s="212">
        <f>ROUND(I185*H185,2)</f>
        <v>0</v>
      </c>
      <c r="K185" s="208" t="s">
        <v>166</v>
      </c>
      <c r="L185" s="46"/>
      <c r="M185" s="213" t="s">
        <v>19</v>
      </c>
      <c r="N185" s="214" t="s">
        <v>44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147</v>
      </c>
      <c r="AT185" s="217" t="s">
        <v>120</v>
      </c>
      <c r="AU185" s="217" t="s">
        <v>83</v>
      </c>
      <c r="AY185" s="19" t="s">
        <v>117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81</v>
      </c>
      <c r="BK185" s="218">
        <f>ROUND(I185*H185,2)</f>
        <v>0</v>
      </c>
      <c r="BL185" s="19" t="s">
        <v>147</v>
      </c>
      <c r="BM185" s="217" t="s">
        <v>581</v>
      </c>
    </row>
    <row r="186" s="2" customFormat="1">
      <c r="A186" s="40"/>
      <c r="B186" s="41"/>
      <c r="C186" s="42"/>
      <c r="D186" s="219" t="s">
        <v>126</v>
      </c>
      <c r="E186" s="42"/>
      <c r="F186" s="220" t="s">
        <v>380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126</v>
      </c>
      <c r="AU186" s="19" t="s">
        <v>83</v>
      </c>
    </row>
    <row r="187" s="2" customFormat="1">
      <c r="A187" s="40"/>
      <c r="B187" s="41"/>
      <c r="C187" s="42"/>
      <c r="D187" s="224" t="s">
        <v>127</v>
      </c>
      <c r="E187" s="42"/>
      <c r="F187" s="225" t="s">
        <v>381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127</v>
      </c>
      <c r="AU187" s="19" t="s">
        <v>83</v>
      </c>
    </row>
    <row r="188" s="13" customFormat="1">
      <c r="A188" s="13"/>
      <c r="B188" s="227"/>
      <c r="C188" s="228"/>
      <c r="D188" s="219" t="s">
        <v>143</v>
      </c>
      <c r="E188" s="229" t="s">
        <v>19</v>
      </c>
      <c r="F188" s="230" t="s">
        <v>558</v>
      </c>
      <c r="G188" s="228"/>
      <c r="H188" s="231">
        <v>27.5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143</v>
      </c>
      <c r="AU188" s="237" t="s">
        <v>83</v>
      </c>
      <c r="AV188" s="13" t="s">
        <v>83</v>
      </c>
      <c r="AW188" s="13" t="s">
        <v>33</v>
      </c>
      <c r="AX188" s="13" t="s">
        <v>81</v>
      </c>
      <c r="AY188" s="237" t="s">
        <v>117</v>
      </c>
    </row>
    <row r="189" s="12" customFormat="1" ht="22.8" customHeight="1">
      <c r="A189" s="12"/>
      <c r="B189" s="190"/>
      <c r="C189" s="191"/>
      <c r="D189" s="192" t="s">
        <v>72</v>
      </c>
      <c r="E189" s="204" t="s">
        <v>382</v>
      </c>
      <c r="F189" s="204" t="s">
        <v>383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SUM(P190:P202)</f>
        <v>0</v>
      </c>
      <c r="Q189" s="198"/>
      <c r="R189" s="199">
        <f>SUM(R190:R202)</f>
        <v>0</v>
      </c>
      <c r="S189" s="198"/>
      <c r="T189" s="200">
        <f>SUM(T190:T202)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81</v>
      </c>
      <c r="AT189" s="202" t="s">
        <v>72</v>
      </c>
      <c r="AU189" s="202" t="s">
        <v>81</v>
      </c>
      <c r="AY189" s="201" t="s">
        <v>117</v>
      </c>
      <c r="BK189" s="203">
        <f>SUM(BK190:BK202)</f>
        <v>0</v>
      </c>
    </row>
    <row r="190" s="2" customFormat="1" ht="44.25" customHeight="1">
      <c r="A190" s="40"/>
      <c r="B190" s="41"/>
      <c r="C190" s="206" t="s">
        <v>262</v>
      </c>
      <c r="D190" s="206" t="s">
        <v>120</v>
      </c>
      <c r="E190" s="207" t="s">
        <v>393</v>
      </c>
      <c r="F190" s="208" t="s">
        <v>394</v>
      </c>
      <c r="G190" s="209" t="s">
        <v>187</v>
      </c>
      <c r="H190" s="210">
        <v>4.6749999999999998</v>
      </c>
      <c r="I190" s="211"/>
      <c r="J190" s="212">
        <f>ROUND(I190*H190,2)</f>
        <v>0</v>
      </c>
      <c r="K190" s="208" t="s">
        <v>166</v>
      </c>
      <c r="L190" s="46"/>
      <c r="M190" s="213" t="s">
        <v>19</v>
      </c>
      <c r="N190" s="214" t="s">
        <v>44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147</v>
      </c>
      <c r="AT190" s="217" t="s">
        <v>120</v>
      </c>
      <c r="AU190" s="217" t="s">
        <v>83</v>
      </c>
      <c r="AY190" s="19" t="s">
        <v>117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81</v>
      </c>
      <c r="BK190" s="218">
        <f>ROUND(I190*H190,2)</f>
        <v>0</v>
      </c>
      <c r="BL190" s="19" t="s">
        <v>147</v>
      </c>
      <c r="BM190" s="217" t="s">
        <v>582</v>
      </c>
    </row>
    <row r="191" s="2" customFormat="1">
      <c r="A191" s="40"/>
      <c r="B191" s="41"/>
      <c r="C191" s="42"/>
      <c r="D191" s="219" t="s">
        <v>126</v>
      </c>
      <c r="E191" s="42"/>
      <c r="F191" s="220" t="s">
        <v>396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126</v>
      </c>
      <c r="AU191" s="19" t="s">
        <v>83</v>
      </c>
    </row>
    <row r="192" s="2" customFormat="1">
      <c r="A192" s="40"/>
      <c r="B192" s="41"/>
      <c r="C192" s="42"/>
      <c r="D192" s="224" t="s">
        <v>127</v>
      </c>
      <c r="E192" s="42"/>
      <c r="F192" s="225" t="s">
        <v>397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127</v>
      </c>
      <c r="AU192" s="19" t="s">
        <v>83</v>
      </c>
    </row>
    <row r="193" s="2" customFormat="1" ht="16.5" customHeight="1">
      <c r="A193" s="40"/>
      <c r="B193" s="41"/>
      <c r="C193" s="206" t="s">
        <v>268</v>
      </c>
      <c r="D193" s="206" t="s">
        <v>120</v>
      </c>
      <c r="E193" s="207" t="s">
        <v>400</v>
      </c>
      <c r="F193" s="208" t="s">
        <v>401</v>
      </c>
      <c r="G193" s="209" t="s">
        <v>187</v>
      </c>
      <c r="H193" s="210">
        <v>4.6749999999999998</v>
      </c>
      <c r="I193" s="211"/>
      <c r="J193" s="212">
        <f>ROUND(I193*H193,2)</f>
        <v>0</v>
      </c>
      <c r="K193" s="208" t="s">
        <v>166</v>
      </c>
      <c r="L193" s="46"/>
      <c r="M193" s="213" t="s">
        <v>19</v>
      </c>
      <c r="N193" s="214" t="s">
        <v>44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147</v>
      </c>
      <c r="AT193" s="217" t="s">
        <v>120</v>
      </c>
      <c r="AU193" s="217" t="s">
        <v>83</v>
      </c>
      <c r="AY193" s="19" t="s">
        <v>117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81</v>
      </c>
      <c r="BK193" s="218">
        <f>ROUND(I193*H193,2)</f>
        <v>0</v>
      </c>
      <c r="BL193" s="19" t="s">
        <v>147</v>
      </c>
      <c r="BM193" s="217" t="s">
        <v>583</v>
      </c>
    </row>
    <row r="194" s="2" customFormat="1">
      <c r="A194" s="40"/>
      <c r="B194" s="41"/>
      <c r="C194" s="42"/>
      <c r="D194" s="219" t="s">
        <v>126</v>
      </c>
      <c r="E194" s="42"/>
      <c r="F194" s="220" t="s">
        <v>403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126</v>
      </c>
      <c r="AU194" s="19" t="s">
        <v>83</v>
      </c>
    </row>
    <row r="195" s="2" customFormat="1">
      <c r="A195" s="40"/>
      <c r="B195" s="41"/>
      <c r="C195" s="42"/>
      <c r="D195" s="224" t="s">
        <v>127</v>
      </c>
      <c r="E195" s="42"/>
      <c r="F195" s="225" t="s">
        <v>404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127</v>
      </c>
      <c r="AU195" s="19" t="s">
        <v>83</v>
      </c>
    </row>
    <row r="196" s="2" customFormat="1" ht="24.15" customHeight="1">
      <c r="A196" s="40"/>
      <c r="B196" s="41"/>
      <c r="C196" s="206" t="s">
        <v>279</v>
      </c>
      <c r="D196" s="206" t="s">
        <v>120</v>
      </c>
      <c r="E196" s="207" t="s">
        <v>406</v>
      </c>
      <c r="F196" s="208" t="s">
        <v>407</v>
      </c>
      <c r="G196" s="209" t="s">
        <v>187</v>
      </c>
      <c r="H196" s="210">
        <v>28.050000000000001</v>
      </c>
      <c r="I196" s="211"/>
      <c r="J196" s="212">
        <f>ROUND(I196*H196,2)</f>
        <v>0</v>
      </c>
      <c r="K196" s="208" t="s">
        <v>166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147</v>
      </c>
      <c r="AT196" s="217" t="s">
        <v>120</v>
      </c>
      <c r="AU196" s="217" t="s">
        <v>83</v>
      </c>
      <c r="AY196" s="19" t="s">
        <v>117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147</v>
      </c>
      <c r="BM196" s="217" t="s">
        <v>584</v>
      </c>
    </row>
    <row r="197" s="2" customFormat="1">
      <c r="A197" s="40"/>
      <c r="B197" s="41"/>
      <c r="C197" s="42"/>
      <c r="D197" s="219" t="s">
        <v>126</v>
      </c>
      <c r="E197" s="42"/>
      <c r="F197" s="220" t="s">
        <v>409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126</v>
      </c>
      <c r="AU197" s="19" t="s">
        <v>83</v>
      </c>
    </row>
    <row r="198" s="2" customFormat="1">
      <c r="A198" s="40"/>
      <c r="B198" s="41"/>
      <c r="C198" s="42"/>
      <c r="D198" s="224" t="s">
        <v>127</v>
      </c>
      <c r="E198" s="42"/>
      <c r="F198" s="225" t="s">
        <v>410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127</v>
      </c>
      <c r="AU198" s="19" t="s">
        <v>83</v>
      </c>
    </row>
    <row r="199" s="13" customFormat="1">
      <c r="A199" s="13"/>
      <c r="B199" s="227"/>
      <c r="C199" s="228"/>
      <c r="D199" s="219" t="s">
        <v>143</v>
      </c>
      <c r="E199" s="228"/>
      <c r="F199" s="230" t="s">
        <v>585</v>
      </c>
      <c r="G199" s="228"/>
      <c r="H199" s="231">
        <v>28.050000000000001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143</v>
      </c>
      <c r="AU199" s="237" t="s">
        <v>83</v>
      </c>
      <c r="AV199" s="13" t="s">
        <v>83</v>
      </c>
      <c r="AW199" s="13" t="s">
        <v>4</v>
      </c>
      <c r="AX199" s="13" t="s">
        <v>81</v>
      </c>
      <c r="AY199" s="237" t="s">
        <v>117</v>
      </c>
    </row>
    <row r="200" s="2" customFormat="1" ht="24.15" customHeight="1">
      <c r="A200" s="40"/>
      <c r="B200" s="41"/>
      <c r="C200" s="206" t="s">
        <v>284</v>
      </c>
      <c r="D200" s="206" t="s">
        <v>120</v>
      </c>
      <c r="E200" s="207" t="s">
        <v>413</v>
      </c>
      <c r="F200" s="208" t="s">
        <v>414</v>
      </c>
      <c r="G200" s="209" t="s">
        <v>187</v>
      </c>
      <c r="H200" s="210">
        <v>4.6749999999999998</v>
      </c>
      <c r="I200" s="211"/>
      <c r="J200" s="212">
        <f>ROUND(I200*H200,2)</f>
        <v>0</v>
      </c>
      <c r="K200" s="208" t="s">
        <v>166</v>
      </c>
      <c r="L200" s="46"/>
      <c r="M200" s="213" t="s">
        <v>19</v>
      </c>
      <c r="N200" s="214" t="s">
        <v>44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147</v>
      </c>
      <c r="AT200" s="217" t="s">
        <v>120</v>
      </c>
      <c r="AU200" s="217" t="s">
        <v>83</v>
      </c>
      <c r="AY200" s="19" t="s">
        <v>117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81</v>
      </c>
      <c r="BK200" s="218">
        <f>ROUND(I200*H200,2)</f>
        <v>0</v>
      </c>
      <c r="BL200" s="19" t="s">
        <v>147</v>
      </c>
      <c r="BM200" s="217" t="s">
        <v>586</v>
      </c>
    </row>
    <row r="201" s="2" customFormat="1">
      <c r="A201" s="40"/>
      <c r="B201" s="41"/>
      <c r="C201" s="42"/>
      <c r="D201" s="219" t="s">
        <v>126</v>
      </c>
      <c r="E201" s="42"/>
      <c r="F201" s="220" t="s">
        <v>416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126</v>
      </c>
      <c r="AU201" s="19" t="s">
        <v>83</v>
      </c>
    </row>
    <row r="202" s="2" customFormat="1">
      <c r="A202" s="40"/>
      <c r="B202" s="41"/>
      <c r="C202" s="42"/>
      <c r="D202" s="224" t="s">
        <v>127</v>
      </c>
      <c r="E202" s="42"/>
      <c r="F202" s="225" t="s">
        <v>417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127</v>
      </c>
      <c r="AU202" s="19" t="s">
        <v>83</v>
      </c>
    </row>
    <row r="203" s="12" customFormat="1" ht="22.8" customHeight="1">
      <c r="A203" s="12"/>
      <c r="B203" s="190"/>
      <c r="C203" s="191"/>
      <c r="D203" s="192" t="s">
        <v>72</v>
      </c>
      <c r="E203" s="204" t="s">
        <v>418</v>
      </c>
      <c r="F203" s="204" t="s">
        <v>419</v>
      </c>
      <c r="G203" s="191"/>
      <c r="H203" s="191"/>
      <c r="I203" s="194"/>
      <c r="J203" s="205">
        <f>BK203</f>
        <v>0</v>
      </c>
      <c r="K203" s="191"/>
      <c r="L203" s="196"/>
      <c r="M203" s="197"/>
      <c r="N203" s="198"/>
      <c r="O203" s="198"/>
      <c r="P203" s="199">
        <f>SUM(P204:P206)</f>
        <v>0</v>
      </c>
      <c r="Q203" s="198"/>
      <c r="R203" s="199">
        <f>SUM(R204:R206)</f>
        <v>0</v>
      </c>
      <c r="S203" s="198"/>
      <c r="T203" s="200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81</v>
      </c>
      <c r="AT203" s="202" t="s">
        <v>72</v>
      </c>
      <c r="AU203" s="202" t="s">
        <v>81</v>
      </c>
      <c r="AY203" s="201" t="s">
        <v>117</v>
      </c>
      <c r="BK203" s="203">
        <f>SUM(BK204:BK206)</f>
        <v>0</v>
      </c>
    </row>
    <row r="204" s="2" customFormat="1" ht="24.15" customHeight="1">
      <c r="A204" s="40"/>
      <c r="B204" s="41"/>
      <c r="C204" s="206" t="s">
        <v>289</v>
      </c>
      <c r="D204" s="206" t="s">
        <v>120</v>
      </c>
      <c r="E204" s="207" t="s">
        <v>421</v>
      </c>
      <c r="F204" s="208" t="s">
        <v>422</v>
      </c>
      <c r="G204" s="209" t="s">
        <v>187</v>
      </c>
      <c r="H204" s="210">
        <v>1.6519999999999999</v>
      </c>
      <c r="I204" s="211"/>
      <c r="J204" s="212">
        <f>ROUND(I204*H204,2)</f>
        <v>0</v>
      </c>
      <c r="K204" s="208" t="s">
        <v>166</v>
      </c>
      <c r="L204" s="46"/>
      <c r="M204" s="213" t="s">
        <v>19</v>
      </c>
      <c r="N204" s="214" t="s">
        <v>44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147</v>
      </c>
      <c r="AT204" s="217" t="s">
        <v>120</v>
      </c>
      <c r="AU204" s="217" t="s">
        <v>83</v>
      </c>
      <c r="AY204" s="19" t="s">
        <v>117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81</v>
      </c>
      <c r="BK204" s="218">
        <f>ROUND(I204*H204,2)</f>
        <v>0</v>
      </c>
      <c r="BL204" s="19" t="s">
        <v>147</v>
      </c>
      <c r="BM204" s="217" t="s">
        <v>587</v>
      </c>
    </row>
    <row r="205" s="2" customFormat="1">
      <c r="A205" s="40"/>
      <c r="B205" s="41"/>
      <c r="C205" s="42"/>
      <c r="D205" s="219" t="s">
        <v>126</v>
      </c>
      <c r="E205" s="42"/>
      <c r="F205" s="220" t="s">
        <v>424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126</v>
      </c>
      <c r="AU205" s="19" t="s">
        <v>83</v>
      </c>
    </row>
    <row r="206" s="2" customFormat="1">
      <c r="A206" s="40"/>
      <c r="B206" s="41"/>
      <c r="C206" s="42"/>
      <c r="D206" s="224" t="s">
        <v>127</v>
      </c>
      <c r="E206" s="42"/>
      <c r="F206" s="225" t="s">
        <v>425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127</v>
      </c>
      <c r="AU206" s="19" t="s">
        <v>83</v>
      </c>
    </row>
    <row r="207" s="12" customFormat="1" ht="25.92" customHeight="1">
      <c r="A207" s="12"/>
      <c r="B207" s="190"/>
      <c r="C207" s="191"/>
      <c r="D207" s="192" t="s">
        <v>72</v>
      </c>
      <c r="E207" s="193" t="s">
        <v>449</v>
      </c>
      <c r="F207" s="193" t="s">
        <v>450</v>
      </c>
      <c r="G207" s="191"/>
      <c r="H207" s="191"/>
      <c r="I207" s="194"/>
      <c r="J207" s="195">
        <f>BK207</f>
        <v>0</v>
      </c>
      <c r="K207" s="191"/>
      <c r="L207" s="196"/>
      <c r="M207" s="197"/>
      <c r="N207" s="198"/>
      <c r="O207" s="198"/>
      <c r="P207" s="199">
        <f>P208+P218</f>
        <v>0</v>
      </c>
      <c r="Q207" s="198"/>
      <c r="R207" s="199">
        <f>R208+R218</f>
        <v>0.052776729999999994</v>
      </c>
      <c r="S207" s="198"/>
      <c r="T207" s="200">
        <f>T208+T218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83</v>
      </c>
      <c r="AT207" s="202" t="s">
        <v>72</v>
      </c>
      <c r="AU207" s="202" t="s">
        <v>73</v>
      </c>
      <c r="AY207" s="201" t="s">
        <v>117</v>
      </c>
      <c r="BK207" s="203">
        <f>BK208+BK218</f>
        <v>0</v>
      </c>
    </row>
    <row r="208" s="12" customFormat="1" ht="22.8" customHeight="1">
      <c r="A208" s="12"/>
      <c r="B208" s="190"/>
      <c r="C208" s="191"/>
      <c r="D208" s="192" t="s">
        <v>72</v>
      </c>
      <c r="E208" s="204" t="s">
        <v>588</v>
      </c>
      <c r="F208" s="204" t="s">
        <v>589</v>
      </c>
      <c r="G208" s="191"/>
      <c r="H208" s="191"/>
      <c r="I208" s="194"/>
      <c r="J208" s="205">
        <f>BK208</f>
        <v>0</v>
      </c>
      <c r="K208" s="191"/>
      <c r="L208" s="196"/>
      <c r="M208" s="197"/>
      <c r="N208" s="198"/>
      <c r="O208" s="198"/>
      <c r="P208" s="199">
        <f>SUM(P209:P217)</f>
        <v>0</v>
      </c>
      <c r="Q208" s="198"/>
      <c r="R208" s="199">
        <f>SUM(R209:R217)</f>
        <v>0.021252999999999998</v>
      </c>
      <c r="S208" s="198"/>
      <c r="T208" s="200">
        <f>SUM(T209:T217)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83</v>
      </c>
      <c r="AT208" s="202" t="s">
        <v>72</v>
      </c>
      <c r="AU208" s="202" t="s">
        <v>81</v>
      </c>
      <c r="AY208" s="201" t="s">
        <v>117</v>
      </c>
      <c r="BK208" s="203">
        <f>SUM(BK209:BK217)</f>
        <v>0</v>
      </c>
    </row>
    <row r="209" s="2" customFormat="1" ht="33" customHeight="1">
      <c r="A209" s="40"/>
      <c r="B209" s="41"/>
      <c r="C209" s="206" t="s">
        <v>300</v>
      </c>
      <c r="D209" s="206" t="s">
        <v>120</v>
      </c>
      <c r="E209" s="207" t="s">
        <v>590</v>
      </c>
      <c r="F209" s="208" t="s">
        <v>591</v>
      </c>
      <c r="G209" s="209" t="s">
        <v>271</v>
      </c>
      <c r="H209" s="210">
        <v>5.2999999999999998</v>
      </c>
      <c r="I209" s="211"/>
      <c r="J209" s="212">
        <f>ROUND(I209*H209,2)</f>
        <v>0</v>
      </c>
      <c r="K209" s="208" t="s">
        <v>166</v>
      </c>
      <c r="L209" s="46"/>
      <c r="M209" s="213" t="s">
        <v>19</v>
      </c>
      <c r="N209" s="214" t="s">
        <v>44</v>
      </c>
      <c r="O209" s="86"/>
      <c r="P209" s="215">
        <f>O209*H209</f>
        <v>0</v>
      </c>
      <c r="Q209" s="215">
        <v>0.0040099999999999997</v>
      </c>
      <c r="R209" s="215">
        <f>Q209*H209</f>
        <v>0.021252999999999998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279</v>
      </c>
      <c r="AT209" s="217" t="s">
        <v>120</v>
      </c>
      <c r="AU209" s="217" t="s">
        <v>83</v>
      </c>
      <c r="AY209" s="19" t="s">
        <v>117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81</v>
      </c>
      <c r="BK209" s="218">
        <f>ROUND(I209*H209,2)</f>
        <v>0</v>
      </c>
      <c r="BL209" s="19" t="s">
        <v>279</v>
      </c>
      <c r="BM209" s="217" t="s">
        <v>592</v>
      </c>
    </row>
    <row r="210" s="2" customFormat="1">
      <c r="A210" s="40"/>
      <c r="B210" s="41"/>
      <c r="C210" s="42"/>
      <c r="D210" s="219" t="s">
        <v>126</v>
      </c>
      <c r="E210" s="42"/>
      <c r="F210" s="220" t="s">
        <v>593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126</v>
      </c>
      <c r="AU210" s="19" t="s">
        <v>83</v>
      </c>
    </row>
    <row r="211" s="2" customFormat="1">
      <c r="A211" s="40"/>
      <c r="B211" s="41"/>
      <c r="C211" s="42"/>
      <c r="D211" s="224" t="s">
        <v>127</v>
      </c>
      <c r="E211" s="42"/>
      <c r="F211" s="225" t="s">
        <v>594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127</v>
      </c>
      <c r="AU211" s="19" t="s">
        <v>83</v>
      </c>
    </row>
    <row r="212" s="14" customFormat="1">
      <c r="A212" s="14"/>
      <c r="B212" s="242"/>
      <c r="C212" s="243"/>
      <c r="D212" s="219" t="s">
        <v>143</v>
      </c>
      <c r="E212" s="244" t="s">
        <v>19</v>
      </c>
      <c r="F212" s="245" t="s">
        <v>508</v>
      </c>
      <c r="G212" s="243"/>
      <c r="H212" s="244" t="s">
        <v>19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143</v>
      </c>
      <c r="AU212" s="251" t="s">
        <v>83</v>
      </c>
      <c r="AV212" s="14" t="s">
        <v>81</v>
      </c>
      <c r="AW212" s="14" t="s">
        <v>33</v>
      </c>
      <c r="AX212" s="14" t="s">
        <v>73</v>
      </c>
      <c r="AY212" s="251" t="s">
        <v>117</v>
      </c>
    </row>
    <row r="213" s="14" customFormat="1">
      <c r="A213" s="14"/>
      <c r="B213" s="242"/>
      <c r="C213" s="243"/>
      <c r="D213" s="219" t="s">
        <v>143</v>
      </c>
      <c r="E213" s="244" t="s">
        <v>19</v>
      </c>
      <c r="F213" s="245" t="s">
        <v>509</v>
      </c>
      <c r="G213" s="243"/>
      <c r="H213" s="244" t="s">
        <v>19</v>
      </c>
      <c r="I213" s="246"/>
      <c r="J213" s="243"/>
      <c r="K213" s="243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143</v>
      </c>
      <c r="AU213" s="251" t="s">
        <v>83</v>
      </c>
      <c r="AV213" s="14" t="s">
        <v>81</v>
      </c>
      <c r="AW213" s="14" t="s">
        <v>33</v>
      </c>
      <c r="AX213" s="14" t="s">
        <v>73</v>
      </c>
      <c r="AY213" s="251" t="s">
        <v>117</v>
      </c>
    </row>
    <row r="214" s="13" customFormat="1">
      <c r="A214" s="13"/>
      <c r="B214" s="227"/>
      <c r="C214" s="228"/>
      <c r="D214" s="219" t="s">
        <v>143</v>
      </c>
      <c r="E214" s="229" t="s">
        <v>19</v>
      </c>
      <c r="F214" s="230" t="s">
        <v>595</v>
      </c>
      <c r="G214" s="228"/>
      <c r="H214" s="231">
        <v>5.2999999999999998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143</v>
      </c>
      <c r="AU214" s="237" t="s">
        <v>83</v>
      </c>
      <c r="AV214" s="13" t="s">
        <v>83</v>
      </c>
      <c r="AW214" s="13" t="s">
        <v>33</v>
      </c>
      <c r="AX214" s="13" t="s">
        <v>81</v>
      </c>
      <c r="AY214" s="237" t="s">
        <v>117</v>
      </c>
    </row>
    <row r="215" s="2" customFormat="1" ht="24.15" customHeight="1">
      <c r="A215" s="40"/>
      <c r="B215" s="41"/>
      <c r="C215" s="206" t="s">
        <v>305</v>
      </c>
      <c r="D215" s="206" t="s">
        <v>120</v>
      </c>
      <c r="E215" s="207" t="s">
        <v>596</v>
      </c>
      <c r="F215" s="208" t="s">
        <v>597</v>
      </c>
      <c r="G215" s="209" t="s">
        <v>187</v>
      </c>
      <c r="H215" s="210">
        <v>0.021000000000000001</v>
      </c>
      <c r="I215" s="211"/>
      <c r="J215" s="212">
        <f>ROUND(I215*H215,2)</f>
        <v>0</v>
      </c>
      <c r="K215" s="208" t="s">
        <v>166</v>
      </c>
      <c r="L215" s="46"/>
      <c r="M215" s="213" t="s">
        <v>19</v>
      </c>
      <c r="N215" s="214" t="s">
        <v>44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279</v>
      </c>
      <c r="AT215" s="217" t="s">
        <v>120</v>
      </c>
      <c r="AU215" s="217" t="s">
        <v>83</v>
      </c>
      <c r="AY215" s="19" t="s">
        <v>117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81</v>
      </c>
      <c r="BK215" s="218">
        <f>ROUND(I215*H215,2)</f>
        <v>0</v>
      </c>
      <c r="BL215" s="19" t="s">
        <v>279</v>
      </c>
      <c r="BM215" s="217" t="s">
        <v>598</v>
      </c>
    </row>
    <row r="216" s="2" customFormat="1">
      <c r="A216" s="40"/>
      <c r="B216" s="41"/>
      <c r="C216" s="42"/>
      <c r="D216" s="219" t="s">
        <v>126</v>
      </c>
      <c r="E216" s="42"/>
      <c r="F216" s="220" t="s">
        <v>599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126</v>
      </c>
      <c r="AU216" s="19" t="s">
        <v>83</v>
      </c>
    </row>
    <row r="217" s="2" customFormat="1">
      <c r="A217" s="40"/>
      <c r="B217" s="41"/>
      <c r="C217" s="42"/>
      <c r="D217" s="224" t="s">
        <v>127</v>
      </c>
      <c r="E217" s="42"/>
      <c r="F217" s="225" t="s">
        <v>600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127</v>
      </c>
      <c r="AU217" s="19" t="s">
        <v>83</v>
      </c>
    </row>
    <row r="218" s="12" customFormat="1" ht="22.8" customHeight="1">
      <c r="A218" s="12"/>
      <c r="B218" s="190"/>
      <c r="C218" s="191"/>
      <c r="D218" s="192" t="s">
        <v>72</v>
      </c>
      <c r="E218" s="204" t="s">
        <v>601</v>
      </c>
      <c r="F218" s="204" t="s">
        <v>602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SUM(P219:P251)</f>
        <v>0</v>
      </c>
      <c r="Q218" s="198"/>
      <c r="R218" s="199">
        <f>SUM(R219:R251)</f>
        <v>0.03152373</v>
      </c>
      <c r="S218" s="198"/>
      <c r="T218" s="200">
        <f>SUM(T219:T251)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83</v>
      </c>
      <c r="AT218" s="202" t="s">
        <v>72</v>
      </c>
      <c r="AU218" s="202" t="s">
        <v>81</v>
      </c>
      <c r="AY218" s="201" t="s">
        <v>117</v>
      </c>
      <c r="BK218" s="203">
        <f>SUM(BK219:BK251)</f>
        <v>0</v>
      </c>
    </row>
    <row r="219" s="2" customFormat="1" ht="24.15" customHeight="1">
      <c r="A219" s="40"/>
      <c r="B219" s="41"/>
      <c r="C219" s="206" t="s">
        <v>7</v>
      </c>
      <c r="D219" s="206" t="s">
        <v>120</v>
      </c>
      <c r="E219" s="207" t="s">
        <v>603</v>
      </c>
      <c r="F219" s="208" t="s">
        <v>604</v>
      </c>
      <c r="G219" s="209" t="s">
        <v>165</v>
      </c>
      <c r="H219" s="210">
        <v>24.437000000000001</v>
      </c>
      <c r="I219" s="211"/>
      <c r="J219" s="212">
        <f>ROUND(I219*H219,2)</f>
        <v>0</v>
      </c>
      <c r="K219" s="208" t="s">
        <v>166</v>
      </c>
      <c r="L219" s="46"/>
      <c r="M219" s="213" t="s">
        <v>19</v>
      </c>
      <c r="N219" s="214" t="s">
        <v>44</v>
      </c>
      <c r="O219" s="86"/>
      <c r="P219" s="215">
        <f>O219*H219</f>
        <v>0</v>
      </c>
      <c r="Q219" s="215">
        <v>0.00011</v>
      </c>
      <c r="R219" s="215">
        <f>Q219*H219</f>
        <v>0.0026880700000000003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279</v>
      </c>
      <c r="AT219" s="217" t="s">
        <v>120</v>
      </c>
      <c r="AU219" s="217" t="s">
        <v>83</v>
      </c>
      <c r="AY219" s="19" t="s">
        <v>117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81</v>
      </c>
      <c r="BK219" s="218">
        <f>ROUND(I219*H219,2)</f>
        <v>0</v>
      </c>
      <c r="BL219" s="19" t="s">
        <v>279</v>
      </c>
      <c r="BM219" s="217" t="s">
        <v>605</v>
      </c>
    </row>
    <row r="220" s="2" customFormat="1">
      <c r="A220" s="40"/>
      <c r="B220" s="41"/>
      <c r="C220" s="42"/>
      <c r="D220" s="219" t="s">
        <v>126</v>
      </c>
      <c r="E220" s="42"/>
      <c r="F220" s="220" t="s">
        <v>606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126</v>
      </c>
      <c r="AU220" s="19" t="s">
        <v>83</v>
      </c>
    </row>
    <row r="221" s="2" customFormat="1">
      <c r="A221" s="40"/>
      <c r="B221" s="41"/>
      <c r="C221" s="42"/>
      <c r="D221" s="224" t="s">
        <v>127</v>
      </c>
      <c r="E221" s="42"/>
      <c r="F221" s="225" t="s">
        <v>607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127</v>
      </c>
      <c r="AU221" s="19" t="s">
        <v>83</v>
      </c>
    </row>
    <row r="222" s="14" customFormat="1">
      <c r="A222" s="14"/>
      <c r="B222" s="242"/>
      <c r="C222" s="243"/>
      <c r="D222" s="219" t="s">
        <v>143</v>
      </c>
      <c r="E222" s="244" t="s">
        <v>19</v>
      </c>
      <c r="F222" s="245" t="s">
        <v>509</v>
      </c>
      <c r="G222" s="243"/>
      <c r="H222" s="244" t="s">
        <v>19</v>
      </c>
      <c r="I222" s="246"/>
      <c r="J222" s="243"/>
      <c r="K222" s="243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143</v>
      </c>
      <c r="AU222" s="251" t="s">
        <v>83</v>
      </c>
      <c r="AV222" s="14" t="s">
        <v>81</v>
      </c>
      <c r="AW222" s="14" t="s">
        <v>33</v>
      </c>
      <c r="AX222" s="14" t="s">
        <v>73</v>
      </c>
      <c r="AY222" s="251" t="s">
        <v>117</v>
      </c>
    </row>
    <row r="223" s="13" customFormat="1">
      <c r="A223" s="13"/>
      <c r="B223" s="227"/>
      <c r="C223" s="228"/>
      <c r="D223" s="219" t="s">
        <v>143</v>
      </c>
      <c r="E223" s="229" t="s">
        <v>19</v>
      </c>
      <c r="F223" s="230" t="s">
        <v>536</v>
      </c>
      <c r="G223" s="228"/>
      <c r="H223" s="231">
        <v>2.7360000000000002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143</v>
      </c>
      <c r="AU223" s="237" t="s">
        <v>83</v>
      </c>
      <c r="AV223" s="13" t="s">
        <v>83</v>
      </c>
      <c r="AW223" s="13" t="s">
        <v>33</v>
      </c>
      <c r="AX223" s="13" t="s">
        <v>73</v>
      </c>
      <c r="AY223" s="237" t="s">
        <v>117</v>
      </c>
    </row>
    <row r="224" s="13" customFormat="1">
      <c r="A224" s="13"/>
      <c r="B224" s="227"/>
      <c r="C224" s="228"/>
      <c r="D224" s="219" t="s">
        <v>143</v>
      </c>
      <c r="E224" s="229" t="s">
        <v>19</v>
      </c>
      <c r="F224" s="230" t="s">
        <v>537</v>
      </c>
      <c r="G224" s="228"/>
      <c r="H224" s="231">
        <v>1.1399999999999999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143</v>
      </c>
      <c r="AU224" s="237" t="s">
        <v>83</v>
      </c>
      <c r="AV224" s="13" t="s">
        <v>83</v>
      </c>
      <c r="AW224" s="13" t="s">
        <v>33</v>
      </c>
      <c r="AX224" s="13" t="s">
        <v>73</v>
      </c>
      <c r="AY224" s="237" t="s">
        <v>117</v>
      </c>
    </row>
    <row r="225" s="13" customFormat="1">
      <c r="A225" s="13"/>
      <c r="B225" s="227"/>
      <c r="C225" s="228"/>
      <c r="D225" s="219" t="s">
        <v>143</v>
      </c>
      <c r="E225" s="229" t="s">
        <v>19</v>
      </c>
      <c r="F225" s="230" t="s">
        <v>538</v>
      </c>
      <c r="G225" s="228"/>
      <c r="H225" s="231">
        <v>19.446000000000002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143</v>
      </c>
      <c r="AU225" s="237" t="s">
        <v>83</v>
      </c>
      <c r="AV225" s="13" t="s">
        <v>83</v>
      </c>
      <c r="AW225" s="13" t="s">
        <v>33</v>
      </c>
      <c r="AX225" s="13" t="s">
        <v>73</v>
      </c>
      <c r="AY225" s="237" t="s">
        <v>117</v>
      </c>
    </row>
    <row r="226" s="13" customFormat="1">
      <c r="A226" s="13"/>
      <c r="B226" s="227"/>
      <c r="C226" s="228"/>
      <c r="D226" s="219" t="s">
        <v>143</v>
      </c>
      <c r="E226" s="229" t="s">
        <v>19</v>
      </c>
      <c r="F226" s="230" t="s">
        <v>539</v>
      </c>
      <c r="G226" s="228"/>
      <c r="H226" s="231">
        <v>-2.8799999999999999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143</v>
      </c>
      <c r="AU226" s="237" t="s">
        <v>83</v>
      </c>
      <c r="AV226" s="13" t="s">
        <v>83</v>
      </c>
      <c r="AW226" s="13" t="s">
        <v>33</v>
      </c>
      <c r="AX226" s="13" t="s">
        <v>73</v>
      </c>
      <c r="AY226" s="237" t="s">
        <v>117</v>
      </c>
    </row>
    <row r="227" s="13" customFormat="1">
      <c r="A227" s="13"/>
      <c r="B227" s="227"/>
      <c r="C227" s="228"/>
      <c r="D227" s="219" t="s">
        <v>143</v>
      </c>
      <c r="E227" s="229" t="s">
        <v>19</v>
      </c>
      <c r="F227" s="230" t="s">
        <v>540</v>
      </c>
      <c r="G227" s="228"/>
      <c r="H227" s="231">
        <v>2.8199999999999998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143</v>
      </c>
      <c r="AU227" s="237" t="s">
        <v>83</v>
      </c>
      <c r="AV227" s="13" t="s">
        <v>83</v>
      </c>
      <c r="AW227" s="13" t="s">
        <v>33</v>
      </c>
      <c r="AX227" s="13" t="s">
        <v>73</v>
      </c>
      <c r="AY227" s="237" t="s">
        <v>117</v>
      </c>
    </row>
    <row r="228" s="13" customFormat="1">
      <c r="A228" s="13"/>
      <c r="B228" s="227"/>
      <c r="C228" s="228"/>
      <c r="D228" s="219" t="s">
        <v>143</v>
      </c>
      <c r="E228" s="229" t="s">
        <v>19</v>
      </c>
      <c r="F228" s="230" t="s">
        <v>541</v>
      </c>
      <c r="G228" s="228"/>
      <c r="H228" s="231">
        <v>1.175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143</v>
      </c>
      <c r="AU228" s="237" t="s">
        <v>83</v>
      </c>
      <c r="AV228" s="13" t="s">
        <v>83</v>
      </c>
      <c r="AW228" s="13" t="s">
        <v>33</v>
      </c>
      <c r="AX228" s="13" t="s">
        <v>73</v>
      </c>
      <c r="AY228" s="237" t="s">
        <v>117</v>
      </c>
    </row>
    <row r="229" s="15" customFormat="1">
      <c r="A229" s="15"/>
      <c r="B229" s="252"/>
      <c r="C229" s="253"/>
      <c r="D229" s="219" t="s">
        <v>143</v>
      </c>
      <c r="E229" s="254" t="s">
        <v>19</v>
      </c>
      <c r="F229" s="255" t="s">
        <v>174</v>
      </c>
      <c r="G229" s="253"/>
      <c r="H229" s="256">
        <v>24.437000000000005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143</v>
      </c>
      <c r="AU229" s="262" t="s">
        <v>83</v>
      </c>
      <c r="AV229" s="15" t="s">
        <v>147</v>
      </c>
      <c r="AW229" s="15" t="s">
        <v>33</v>
      </c>
      <c r="AX229" s="15" t="s">
        <v>81</v>
      </c>
      <c r="AY229" s="262" t="s">
        <v>117</v>
      </c>
    </row>
    <row r="230" s="2" customFormat="1" ht="16.5" customHeight="1">
      <c r="A230" s="40"/>
      <c r="B230" s="41"/>
      <c r="C230" s="206" t="s">
        <v>315</v>
      </c>
      <c r="D230" s="206" t="s">
        <v>120</v>
      </c>
      <c r="E230" s="207" t="s">
        <v>608</v>
      </c>
      <c r="F230" s="208" t="s">
        <v>609</v>
      </c>
      <c r="G230" s="209" t="s">
        <v>165</v>
      </c>
      <c r="H230" s="210">
        <v>24.437000000000001</v>
      </c>
      <c r="I230" s="211"/>
      <c r="J230" s="212">
        <f>ROUND(I230*H230,2)</f>
        <v>0</v>
      </c>
      <c r="K230" s="208" t="s">
        <v>166</v>
      </c>
      <c r="L230" s="46"/>
      <c r="M230" s="213" t="s">
        <v>19</v>
      </c>
      <c r="N230" s="214" t="s">
        <v>44</v>
      </c>
      <c r="O230" s="86"/>
      <c r="P230" s="215">
        <f>O230*H230</f>
        <v>0</v>
      </c>
      <c r="Q230" s="215">
        <v>0.00097999999999999997</v>
      </c>
      <c r="R230" s="215">
        <f>Q230*H230</f>
        <v>0.023948259999999999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279</v>
      </c>
      <c r="AT230" s="217" t="s">
        <v>120</v>
      </c>
      <c r="AU230" s="217" t="s">
        <v>83</v>
      </c>
      <c r="AY230" s="19" t="s">
        <v>117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81</v>
      </c>
      <c r="BK230" s="218">
        <f>ROUND(I230*H230,2)</f>
        <v>0</v>
      </c>
      <c r="BL230" s="19" t="s">
        <v>279</v>
      </c>
      <c r="BM230" s="217" t="s">
        <v>610</v>
      </c>
    </row>
    <row r="231" s="2" customFormat="1">
      <c r="A231" s="40"/>
      <c r="B231" s="41"/>
      <c r="C231" s="42"/>
      <c r="D231" s="219" t="s">
        <v>126</v>
      </c>
      <c r="E231" s="42"/>
      <c r="F231" s="220" t="s">
        <v>611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126</v>
      </c>
      <c r="AU231" s="19" t="s">
        <v>83</v>
      </c>
    </row>
    <row r="232" s="2" customFormat="1">
      <c r="A232" s="40"/>
      <c r="B232" s="41"/>
      <c r="C232" s="42"/>
      <c r="D232" s="224" t="s">
        <v>127</v>
      </c>
      <c r="E232" s="42"/>
      <c r="F232" s="225" t="s">
        <v>612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127</v>
      </c>
      <c r="AU232" s="19" t="s">
        <v>83</v>
      </c>
    </row>
    <row r="233" s="14" customFormat="1">
      <c r="A233" s="14"/>
      <c r="B233" s="242"/>
      <c r="C233" s="243"/>
      <c r="D233" s="219" t="s">
        <v>143</v>
      </c>
      <c r="E233" s="244" t="s">
        <v>19</v>
      </c>
      <c r="F233" s="245" t="s">
        <v>509</v>
      </c>
      <c r="G233" s="243"/>
      <c r="H233" s="244" t="s">
        <v>19</v>
      </c>
      <c r="I233" s="246"/>
      <c r="J233" s="243"/>
      <c r="K233" s="243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143</v>
      </c>
      <c r="AU233" s="251" t="s">
        <v>83</v>
      </c>
      <c r="AV233" s="14" t="s">
        <v>81</v>
      </c>
      <c r="AW233" s="14" t="s">
        <v>33</v>
      </c>
      <c r="AX233" s="14" t="s">
        <v>73</v>
      </c>
      <c r="AY233" s="251" t="s">
        <v>117</v>
      </c>
    </row>
    <row r="234" s="13" customFormat="1">
      <c r="A234" s="13"/>
      <c r="B234" s="227"/>
      <c r="C234" s="228"/>
      <c r="D234" s="219" t="s">
        <v>143</v>
      </c>
      <c r="E234" s="229" t="s">
        <v>19</v>
      </c>
      <c r="F234" s="230" t="s">
        <v>536</v>
      </c>
      <c r="G234" s="228"/>
      <c r="H234" s="231">
        <v>2.7360000000000002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143</v>
      </c>
      <c r="AU234" s="237" t="s">
        <v>83</v>
      </c>
      <c r="AV234" s="13" t="s">
        <v>83</v>
      </c>
      <c r="AW234" s="13" t="s">
        <v>33</v>
      </c>
      <c r="AX234" s="13" t="s">
        <v>73</v>
      </c>
      <c r="AY234" s="237" t="s">
        <v>117</v>
      </c>
    </row>
    <row r="235" s="13" customFormat="1">
      <c r="A235" s="13"/>
      <c r="B235" s="227"/>
      <c r="C235" s="228"/>
      <c r="D235" s="219" t="s">
        <v>143</v>
      </c>
      <c r="E235" s="229" t="s">
        <v>19</v>
      </c>
      <c r="F235" s="230" t="s">
        <v>537</v>
      </c>
      <c r="G235" s="228"/>
      <c r="H235" s="231">
        <v>1.1399999999999999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143</v>
      </c>
      <c r="AU235" s="237" t="s">
        <v>83</v>
      </c>
      <c r="AV235" s="13" t="s">
        <v>83</v>
      </c>
      <c r="AW235" s="13" t="s">
        <v>33</v>
      </c>
      <c r="AX235" s="13" t="s">
        <v>73</v>
      </c>
      <c r="AY235" s="237" t="s">
        <v>117</v>
      </c>
    </row>
    <row r="236" s="13" customFormat="1">
      <c r="A236" s="13"/>
      <c r="B236" s="227"/>
      <c r="C236" s="228"/>
      <c r="D236" s="219" t="s">
        <v>143</v>
      </c>
      <c r="E236" s="229" t="s">
        <v>19</v>
      </c>
      <c r="F236" s="230" t="s">
        <v>538</v>
      </c>
      <c r="G236" s="228"/>
      <c r="H236" s="231">
        <v>19.446000000000002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143</v>
      </c>
      <c r="AU236" s="237" t="s">
        <v>83</v>
      </c>
      <c r="AV236" s="13" t="s">
        <v>83</v>
      </c>
      <c r="AW236" s="13" t="s">
        <v>33</v>
      </c>
      <c r="AX236" s="13" t="s">
        <v>73</v>
      </c>
      <c r="AY236" s="237" t="s">
        <v>117</v>
      </c>
    </row>
    <row r="237" s="13" customFormat="1">
      <c r="A237" s="13"/>
      <c r="B237" s="227"/>
      <c r="C237" s="228"/>
      <c r="D237" s="219" t="s">
        <v>143</v>
      </c>
      <c r="E237" s="229" t="s">
        <v>19</v>
      </c>
      <c r="F237" s="230" t="s">
        <v>539</v>
      </c>
      <c r="G237" s="228"/>
      <c r="H237" s="231">
        <v>-2.8799999999999999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143</v>
      </c>
      <c r="AU237" s="237" t="s">
        <v>83</v>
      </c>
      <c r="AV237" s="13" t="s">
        <v>83</v>
      </c>
      <c r="AW237" s="13" t="s">
        <v>33</v>
      </c>
      <c r="AX237" s="13" t="s">
        <v>73</v>
      </c>
      <c r="AY237" s="237" t="s">
        <v>117</v>
      </c>
    </row>
    <row r="238" s="13" customFormat="1">
      <c r="A238" s="13"/>
      <c r="B238" s="227"/>
      <c r="C238" s="228"/>
      <c r="D238" s="219" t="s">
        <v>143</v>
      </c>
      <c r="E238" s="229" t="s">
        <v>19</v>
      </c>
      <c r="F238" s="230" t="s">
        <v>540</v>
      </c>
      <c r="G238" s="228"/>
      <c r="H238" s="231">
        <v>2.8199999999999998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143</v>
      </c>
      <c r="AU238" s="237" t="s">
        <v>83</v>
      </c>
      <c r="AV238" s="13" t="s">
        <v>83</v>
      </c>
      <c r="AW238" s="13" t="s">
        <v>33</v>
      </c>
      <c r="AX238" s="13" t="s">
        <v>73</v>
      </c>
      <c r="AY238" s="237" t="s">
        <v>117</v>
      </c>
    </row>
    <row r="239" s="13" customFormat="1">
      <c r="A239" s="13"/>
      <c r="B239" s="227"/>
      <c r="C239" s="228"/>
      <c r="D239" s="219" t="s">
        <v>143</v>
      </c>
      <c r="E239" s="229" t="s">
        <v>19</v>
      </c>
      <c r="F239" s="230" t="s">
        <v>541</v>
      </c>
      <c r="G239" s="228"/>
      <c r="H239" s="231">
        <v>1.175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143</v>
      </c>
      <c r="AU239" s="237" t="s">
        <v>83</v>
      </c>
      <c r="AV239" s="13" t="s">
        <v>83</v>
      </c>
      <c r="AW239" s="13" t="s">
        <v>33</v>
      </c>
      <c r="AX239" s="13" t="s">
        <v>73</v>
      </c>
      <c r="AY239" s="237" t="s">
        <v>117</v>
      </c>
    </row>
    <row r="240" s="15" customFormat="1">
      <c r="A240" s="15"/>
      <c r="B240" s="252"/>
      <c r="C240" s="253"/>
      <c r="D240" s="219" t="s">
        <v>143</v>
      </c>
      <c r="E240" s="254" t="s">
        <v>19</v>
      </c>
      <c r="F240" s="255" t="s">
        <v>174</v>
      </c>
      <c r="G240" s="253"/>
      <c r="H240" s="256">
        <v>24.437000000000005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143</v>
      </c>
      <c r="AU240" s="262" t="s">
        <v>83</v>
      </c>
      <c r="AV240" s="15" t="s">
        <v>147</v>
      </c>
      <c r="AW240" s="15" t="s">
        <v>33</v>
      </c>
      <c r="AX240" s="15" t="s">
        <v>81</v>
      </c>
      <c r="AY240" s="262" t="s">
        <v>117</v>
      </c>
    </row>
    <row r="241" s="2" customFormat="1" ht="24.15" customHeight="1">
      <c r="A241" s="40"/>
      <c r="B241" s="41"/>
      <c r="C241" s="206" t="s">
        <v>322</v>
      </c>
      <c r="D241" s="206" t="s">
        <v>120</v>
      </c>
      <c r="E241" s="207" t="s">
        <v>613</v>
      </c>
      <c r="F241" s="208" t="s">
        <v>614</v>
      </c>
      <c r="G241" s="209" t="s">
        <v>165</v>
      </c>
      <c r="H241" s="210">
        <v>24.437000000000001</v>
      </c>
      <c r="I241" s="211"/>
      <c r="J241" s="212">
        <f>ROUND(I241*H241,2)</f>
        <v>0</v>
      </c>
      <c r="K241" s="208" t="s">
        <v>166</v>
      </c>
      <c r="L241" s="46"/>
      <c r="M241" s="213" t="s">
        <v>19</v>
      </c>
      <c r="N241" s="214" t="s">
        <v>44</v>
      </c>
      <c r="O241" s="86"/>
      <c r="P241" s="215">
        <f>O241*H241</f>
        <v>0</v>
      </c>
      <c r="Q241" s="215">
        <v>0.00020000000000000001</v>
      </c>
      <c r="R241" s="215">
        <f>Q241*H241</f>
        <v>0.0048874000000000001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279</v>
      </c>
      <c r="AT241" s="217" t="s">
        <v>120</v>
      </c>
      <c r="AU241" s="217" t="s">
        <v>83</v>
      </c>
      <c r="AY241" s="19" t="s">
        <v>117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81</v>
      </c>
      <c r="BK241" s="218">
        <f>ROUND(I241*H241,2)</f>
        <v>0</v>
      </c>
      <c r="BL241" s="19" t="s">
        <v>279</v>
      </c>
      <c r="BM241" s="217" t="s">
        <v>615</v>
      </c>
    </row>
    <row r="242" s="2" customFormat="1">
      <c r="A242" s="40"/>
      <c r="B242" s="41"/>
      <c r="C242" s="42"/>
      <c r="D242" s="219" t="s">
        <v>126</v>
      </c>
      <c r="E242" s="42"/>
      <c r="F242" s="220" t="s">
        <v>616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126</v>
      </c>
      <c r="AU242" s="19" t="s">
        <v>83</v>
      </c>
    </row>
    <row r="243" s="2" customFormat="1">
      <c r="A243" s="40"/>
      <c r="B243" s="41"/>
      <c r="C243" s="42"/>
      <c r="D243" s="224" t="s">
        <v>127</v>
      </c>
      <c r="E243" s="42"/>
      <c r="F243" s="225" t="s">
        <v>617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127</v>
      </c>
      <c r="AU243" s="19" t="s">
        <v>83</v>
      </c>
    </row>
    <row r="244" s="14" customFormat="1">
      <c r="A244" s="14"/>
      <c r="B244" s="242"/>
      <c r="C244" s="243"/>
      <c r="D244" s="219" t="s">
        <v>143</v>
      </c>
      <c r="E244" s="244" t="s">
        <v>19</v>
      </c>
      <c r="F244" s="245" t="s">
        <v>509</v>
      </c>
      <c r="G244" s="243"/>
      <c r="H244" s="244" t="s">
        <v>19</v>
      </c>
      <c r="I244" s="246"/>
      <c r="J244" s="243"/>
      <c r="K244" s="243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143</v>
      </c>
      <c r="AU244" s="251" t="s">
        <v>83</v>
      </c>
      <c r="AV244" s="14" t="s">
        <v>81</v>
      </c>
      <c r="AW244" s="14" t="s">
        <v>33</v>
      </c>
      <c r="AX244" s="14" t="s">
        <v>73</v>
      </c>
      <c r="AY244" s="251" t="s">
        <v>117</v>
      </c>
    </row>
    <row r="245" s="13" customFormat="1">
      <c r="A245" s="13"/>
      <c r="B245" s="227"/>
      <c r="C245" s="228"/>
      <c r="D245" s="219" t="s">
        <v>143</v>
      </c>
      <c r="E245" s="229" t="s">
        <v>19</v>
      </c>
      <c r="F245" s="230" t="s">
        <v>536</v>
      </c>
      <c r="G245" s="228"/>
      <c r="H245" s="231">
        <v>2.7360000000000002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143</v>
      </c>
      <c r="AU245" s="237" t="s">
        <v>83</v>
      </c>
      <c r="AV245" s="13" t="s">
        <v>83</v>
      </c>
      <c r="AW245" s="13" t="s">
        <v>33</v>
      </c>
      <c r="AX245" s="13" t="s">
        <v>73</v>
      </c>
      <c r="AY245" s="237" t="s">
        <v>117</v>
      </c>
    </row>
    <row r="246" s="13" customFormat="1">
      <c r="A246" s="13"/>
      <c r="B246" s="227"/>
      <c r="C246" s="228"/>
      <c r="D246" s="219" t="s">
        <v>143</v>
      </c>
      <c r="E246" s="229" t="s">
        <v>19</v>
      </c>
      <c r="F246" s="230" t="s">
        <v>537</v>
      </c>
      <c r="G246" s="228"/>
      <c r="H246" s="231">
        <v>1.1399999999999999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143</v>
      </c>
      <c r="AU246" s="237" t="s">
        <v>83</v>
      </c>
      <c r="AV246" s="13" t="s">
        <v>83</v>
      </c>
      <c r="AW246" s="13" t="s">
        <v>33</v>
      </c>
      <c r="AX246" s="13" t="s">
        <v>73</v>
      </c>
      <c r="AY246" s="237" t="s">
        <v>117</v>
      </c>
    </row>
    <row r="247" s="13" customFormat="1">
      <c r="A247" s="13"/>
      <c r="B247" s="227"/>
      <c r="C247" s="228"/>
      <c r="D247" s="219" t="s">
        <v>143</v>
      </c>
      <c r="E247" s="229" t="s">
        <v>19</v>
      </c>
      <c r="F247" s="230" t="s">
        <v>538</v>
      </c>
      <c r="G247" s="228"/>
      <c r="H247" s="231">
        <v>19.446000000000002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143</v>
      </c>
      <c r="AU247" s="237" t="s">
        <v>83</v>
      </c>
      <c r="AV247" s="13" t="s">
        <v>83</v>
      </c>
      <c r="AW247" s="13" t="s">
        <v>33</v>
      </c>
      <c r="AX247" s="13" t="s">
        <v>73</v>
      </c>
      <c r="AY247" s="237" t="s">
        <v>117</v>
      </c>
    </row>
    <row r="248" s="13" customFormat="1">
      <c r="A248" s="13"/>
      <c r="B248" s="227"/>
      <c r="C248" s="228"/>
      <c r="D248" s="219" t="s">
        <v>143</v>
      </c>
      <c r="E248" s="229" t="s">
        <v>19</v>
      </c>
      <c r="F248" s="230" t="s">
        <v>539</v>
      </c>
      <c r="G248" s="228"/>
      <c r="H248" s="231">
        <v>-2.8799999999999999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143</v>
      </c>
      <c r="AU248" s="237" t="s">
        <v>83</v>
      </c>
      <c r="AV248" s="13" t="s">
        <v>83</v>
      </c>
      <c r="AW248" s="13" t="s">
        <v>33</v>
      </c>
      <c r="AX248" s="13" t="s">
        <v>73</v>
      </c>
      <c r="AY248" s="237" t="s">
        <v>117</v>
      </c>
    </row>
    <row r="249" s="13" customFormat="1">
      <c r="A249" s="13"/>
      <c r="B249" s="227"/>
      <c r="C249" s="228"/>
      <c r="D249" s="219" t="s">
        <v>143</v>
      </c>
      <c r="E249" s="229" t="s">
        <v>19</v>
      </c>
      <c r="F249" s="230" t="s">
        <v>540</v>
      </c>
      <c r="G249" s="228"/>
      <c r="H249" s="231">
        <v>2.8199999999999998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143</v>
      </c>
      <c r="AU249" s="237" t="s">
        <v>83</v>
      </c>
      <c r="AV249" s="13" t="s">
        <v>83</v>
      </c>
      <c r="AW249" s="13" t="s">
        <v>33</v>
      </c>
      <c r="AX249" s="13" t="s">
        <v>73</v>
      </c>
      <c r="AY249" s="237" t="s">
        <v>117</v>
      </c>
    </row>
    <row r="250" s="13" customFormat="1">
      <c r="A250" s="13"/>
      <c r="B250" s="227"/>
      <c r="C250" s="228"/>
      <c r="D250" s="219" t="s">
        <v>143</v>
      </c>
      <c r="E250" s="229" t="s">
        <v>19</v>
      </c>
      <c r="F250" s="230" t="s">
        <v>541</v>
      </c>
      <c r="G250" s="228"/>
      <c r="H250" s="231">
        <v>1.175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143</v>
      </c>
      <c r="AU250" s="237" t="s">
        <v>83</v>
      </c>
      <c r="AV250" s="13" t="s">
        <v>83</v>
      </c>
      <c r="AW250" s="13" t="s">
        <v>33</v>
      </c>
      <c r="AX250" s="13" t="s">
        <v>73</v>
      </c>
      <c r="AY250" s="237" t="s">
        <v>117</v>
      </c>
    </row>
    <row r="251" s="15" customFormat="1">
      <c r="A251" s="15"/>
      <c r="B251" s="252"/>
      <c r="C251" s="253"/>
      <c r="D251" s="219" t="s">
        <v>143</v>
      </c>
      <c r="E251" s="254" t="s">
        <v>19</v>
      </c>
      <c r="F251" s="255" t="s">
        <v>174</v>
      </c>
      <c r="G251" s="253"/>
      <c r="H251" s="256">
        <v>24.437000000000005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2" t="s">
        <v>143</v>
      </c>
      <c r="AU251" s="262" t="s">
        <v>83</v>
      </c>
      <c r="AV251" s="15" t="s">
        <v>147</v>
      </c>
      <c r="AW251" s="15" t="s">
        <v>33</v>
      </c>
      <c r="AX251" s="15" t="s">
        <v>81</v>
      </c>
      <c r="AY251" s="262" t="s">
        <v>117</v>
      </c>
    </row>
    <row r="252" s="12" customFormat="1" ht="25.92" customHeight="1">
      <c r="A252" s="12"/>
      <c r="B252" s="190"/>
      <c r="C252" s="191"/>
      <c r="D252" s="192" t="s">
        <v>72</v>
      </c>
      <c r="E252" s="193" t="s">
        <v>432</v>
      </c>
      <c r="F252" s="193" t="s">
        <v>433</v>
      </c>
      <c r="G252" s="191"/>
      <c r="H252" s="191"/>
      <c r="I252" s="194"/>
      <c r="J252" s="195">
        <f>BK252</f>
        <v>0</v>
      </c>
      <c r="K252" s="191"/>
      <c r="L252" s="196"/>
      <c r="M252" s="197"/>
      <c r="N252" s="198"/>
      <c r="O252" s="198"/>
      <c r="P252" s="199">
        <f>SUM(P253:P258)</f>
        <v>0</v>
      </c>
      <c r="Q252" s="198"/>
      <c r="R252" s="199">
        <f>SUM(R253:R258)</f>
        <v>0</v>
      </c>
      <c r="S252" s="198"/>
      <c r="T252" s="200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1" t="s">
        <v>147</v>
      </c>
      <c r="AT252" s="202" t="s">
        <v>72</v>
      </c>
      <c r="AU252" s="202" t="s">
        <v>73</v>
      </c>
      <c r="AY252" s="201" t="s">
        <v>117</v>
      </c>
      <c r="BK252" s="203">
        <f>SUM(BK253:BK258)</f>
        <v>0</v>
      </c>
    </row>
    <row r="253" s="2" customFormat="1" ht="21.75" customHeight="1">
      <c r="A253" s="40"/>
      <c r="B253" s="41"/>
      <c r="C253" s="206" t="s">
        <v>328</v>
      </c>
      <c r="D253" s="206" t="s">
        <v>120</v>
      </c>
      <c r="E253" s="207" t="s">
        <v>435</v>
      </c>
      <c r="F253" s="208" t="s">
        <v>436</v>
      </c>
      <c r="G253" s="209" t="s">
        <v>437</v>
      </c>
      <c r="H253" s="210">
        <v>34</v>
      </c>
      <c r="I253" s="211"/>
      <c r="J253" s="212">
        <f>ROUND(I253*H253,2)</f>
        <v>0</v>
      </c>
      <c r="K253" s="208" t="s">
        <v>166</v>
      </c>
      <c r="L253" s="46"/>
      <c r="M253" s="213" t="s">
        <v>19</v>
      </c>
      <c r="N253" s="214" t="s">
        <v>44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438</v>
      </c>
      <c r="AT253" s="217" t="s">
        <v>120</v>
      </c>
      <c r="AU253" s="217" t="s">
        <v>81</v>
      </c>
      <c r="AY253" s="19" t="s">
        <v>117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81</v>
      </c>
      <c r="BK253" s="218">
        <f>ROUND(I253*H253,2)</f>
        <v>0</v>
      </c>
      <c r="BL253" s="19" t="s">
        <v>438</v>
      </c>
      <c r="BM253" s="217" t="s">
        <v>618</v>
      </c>
    </row>
    <row r="254" s="2" customFormat="1">
      <c r="A254" s="40"/>
      <c r="B254" s="41"/>
      <c r="C254" s="42"/>
      <c r="D254" s="219" t="s">
        <v>126</v>
      </c>
      <c r="E254" s="42"/>
      <c r="F254" s="220" t="s">
        <v>440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126</v>
      </c>
      <c r="AU254" s="19" t="s">
        <v>81</v>
      </c>
    </row>
    <row r="255" s="2" customFormat="1">
      <c r="A255" s="40"/>
      <c r="B255" s="41"/>
      <c r="C255" s="42"/>
      <c r="D255" s="224" t="s">
        <v>127</v>
      </c>
      <c r="E255" s="42"/>
      <c r="F255" s="225" t="s">
        <v>441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127</v>
      </c>
      <c r="AU255" s="19" t="s">
        <v>81</v>
      </c>
    </row>
    <row r="256" s="2" customFormat="1">
      <c r="A256" s="40"/>
      <c r="B256" s="41"/>
      <c r="C256" s="42"/>
      <c r="D256" s="219" t="s">
        <v>129</v>
      </c>
      <c r="E256" s="42"/>
      <c r="F256" s="226" t="s">
        <v>442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129</v>
      </c>
      <c r="AU256" s="19" t="s">
        <v>81</v>
      </c>
    </row>
    <row r="257" s="14" customFormat="1">
      <c r="A257" s="14"/>
      <c r="B257" s="242"/>
      <c r="C257" s="243"/>
      <c r="D257" s="219" t="s">
        <v>143</v>
      </c>
      <c r="E257" s="244" t="s">
        <v>19</v>
      </c>
      <c r="F257" s="245" t="s">
        <v>443</v>
      </c>
      <c r="G257" s="243"/>
      <c r="H257" s="244" t="s">
        <v>19</v>
      </c>
      <c r="I257" s="246"/>
      <c r="J257" s="243"/>
      <c r="K257" s="243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143</v>
      </c>
      <c r="AU257" s="251" t="s">
        <v>81</v>
      </c>
      <c r="AV257" s="14" t="s">
        <v>81</v>
      </c>
      <c r="AW257" s="14" t="s">
        <v>33</v>
      </c>
      <c r="AX257" s="14" t="s">
        <v>73</v>
      </c>
      <c r="AY257" s="251" t="s">
        <v>117</v>
      </c>
    </row>
    <row r="258" s="13" customFormat="1">
      <c r="A258" s="13"/>
      <c r="B258" s="227"/>
      <c r="C258" s="228"/>
      <c r="D258" s="219" t="s">
        <v>143</v>
      </c>
      <c r="E258" s="229" t="s">
        <v>19</v>
      </c>
      <c r="F258" s="230" t="s">
        <v>619</v>
      </c>
      <c r="G258" s="228"/>
      <c r="H258" s="231">
        <v>34</v>
      </c>
      <c r="I258" s="232"/>
      <c r="J258" s="228"/>
      <c r="K258" s="228"/>
      <c r="L258" s="233"/>
      <c r="M258" s="273"/>
      <c r="N258" s="274"/>
      <c r="O258" s="274"/>
      <c r="P258" s="274"/>
      <c r="Q258" s="274"/>
      <c r="R258" s="274"/>
      <c r="S258" s="274"/>
      <c r="T258" s="27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143</v>
      </c>
      <c r="AU258" s="237" t="s">
        <v>81</v>
      </c>
      <c r="AV258" s="13" t="s">
        <v>83</v>
      </c>
      <c r="AW258" s="13" t="s">
        <v>33</v>
      </c>
      <c r="AX258" s="13" t="s">
        <v>81</v>
      </c>
      <c r="AY258" s="237" t="s">
        <v>117</v>
      </c>
    </row>
    <row r="259" s="2" customFormat="1" ht="6.96" customHeight="1">
      <c r="A259" s="40"/>
      <c r="B259" s="61"/>
      <c r="C259" s="62"/>
      <c r="D259" s="62"/>
      <c r="E259" s="62"/>
      <c r="F259" s="62"/>
      <c r="G259" s="62"/>
      <c r="H259" s="62"/>
      <c r="I259" s="62"/>
      <c r="J259" s="62"/>
      <c r="K259" s="62"/>
      <c r="L259" s="46"/>
      <c r="M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</sheetData>
  <sheetProtection sheet="1" autoFilter="0" formatColumns="0" formatRows="0" objects="1" scenarios="1" spinCount="100000" saltValue="/Bn61eq9+dQKKOsOvDldJzsqSWr3+U087DGdDCiFtHTbvK2o9es2BF2o1xtW+LokyNSjX+q4KLMON6uZUtL0LA==" hashValue="9Y+WJenjRcx/ztm7Cppe7gyCS4Pp9Wj1+bBeYWBZe+WfsWO87tVasbJDNHZBtlaxaBAis7T0M4k2UHRVnj5T7A==" algorithmName="SHA-512" password="FC2B"/>
  <autoFilter ref="C88:K25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1/417321313"/>
    <hyperlink ref="F100" r:id="rId2" display="https://podminky.urs.cz/item/CS_URS_2025_01/417351115"/>
    <hyperlink ref="F108" r:id="rId3" display="https://podminky.urs.cz/item/CS_URS_2025_01/417351116"/>
    <hyperlink ref="F116" r:id="rId4" display="https://podminky.urs.cz/item/CS_URS_2025_01/417362021"/>
    <hyperlink ref="F124" r:id="rId5" display="https://podminky.urs.cz/item/CS_URS_2025_01/622131121"/>
    <hyperlink ref="F135" r:id="rId6" display="https://podminky.urs.cz/item/CS_URS_2025_01/622321141"/>
    <hyperlink ref="F146" r:id="rId7" display="https://podminky.urs.cz/item/CS_URS_2025_01/629135102"/>
    <hyperlink ref="F153" r:id="rId8" display="https://podminky.urs.cz/item/CS_URS_2025_01/941111111"/>
    <hyperlink ref="F157" r:id="rId9" display="https://podminky.urs.cz/item/CS_URS_2025_01/941111211"/>
    <hyperlink ref="F162" r:id="rId10" display="https://podminky.urs.cz/item/CS_URS_2025_01/941111811"/>
    <hyperlink ref="F166" r:id="rId11" display="https://podminky.urs.cz/item/CS_URS_2025_01/962032231"/>
    <hyperlink ref="F176" r:id="rId12" display="https://podminky.urs.cz/item/CS_URS_2025_01/978015391"/>
    <hyperlink ref="F187" r:id="rId13" display="https://podminky.urs.cz/item/CS_URS_2025_01/993111111"/>
    <hyperlink ref="F192" r:id="rId14" display="https://podminky.urs.cz/item/CS_URS_2025_01/997013871"/>
    <hyperlink ref="F195" r:id="rId15" display="https://podminky.urs.cz/item/CS_URS_2025_01/997221571"/>
    <hyperlink ref="F198" r:id="rId16" display="https://podminky.urs.cz/item/CS_URS_2025_01/997221579"/>
    <hyperlink ref="F202" r:id="rId17" display="https://podminky.urs.cz/item/CS_URS_2025_01/997221611"/>
    <hyperlink ref="F206" r:id="rId18" display="https://podminky.urs.cz/item/CS_URS_2025_01/998232110"/>
    <hyperlink ref="F211" r:id="rId19" display="https://podminky.urs.cz/item/CS_URS_2025_01/764244307"/>
    <hyperlink ref="F217" r:id="rId20" display="https://podminky.urs.cz/item/CS_URS_2025_01/998764121"/>
    <hyperlink ref="F221" r:id="rId21" display="https://podminky.urs.cz/item/CS_URS_2025_01/783823133"/>
    <hyperlink ref="F232" r:id="rId22" display="https://podminky.urs.cz/item/CS_URS_2025_01/783826313"/>
    <hyperlink ref="F243" r:id="rId23" display="https://podminky.urs.cz/item/CS_URS_2025_01/783826615"/>
    <hyperlink ref="F255" r:id="rId24" display="https://podminky.urs.cz/item/CS_URS_2025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620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621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622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623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624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625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626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627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628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629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630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80</v>
      </c>
      <c r="F18" s="288" t="s">
        <v>631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632</v>
      </c>
      <c r="F19" s="288" t="s">
        <v>633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634</v>
      </c>
      <c r="F20" s="288" t="s">
        <v>635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636</v>
      </c>
      <c r="F21" s="288" t="s">
        <v>637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638</v>
      </c>
      <c r="F22" s="288" t="s">
        <v>639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640</v>
      </c>
      <c r="F23" s="288" t="s">
        <v>641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642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643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644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645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646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647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648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649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650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104</v>
      </c>
      <c r="F36" s="288"/>
      <c r="G36" s="288" t="s">
        <v>651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652</v>
      </c>
      <c r="F37" s="288"/>
      <c r="G37" s="288" t="s">
        <v>653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54</v>
      </c>
      <c r="F38" s="288"/>
      <c r="G38" s="288" t="s">
        <v>654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55</v>
      </c>
      <c r="F39" s="288"/>
      <c r="G39" s="288" t="s">
        <v>655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105</v>
      </c>
      <c r="F40" s="288"/>
      <c r="G40" s="288" t="s">
        <v>656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106</v>
      </c>
      <c r="F41" s="288"/>
      <c r="G41" s="288" t="s">
        <v>657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658</v>
      </c>
      <c r="F42" s="288"/>
      <c r="G42" s="288" t="s">
        <v>659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660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661</v>
      </c>
      <c r="F44" s="288"/>
      <c r="G44" s="288" t="s">
        <v>662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108</v>
      </c>
      <c r="F45" s="288"/>
      <c r="G45" s="288" t="s">
        <v>663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664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665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666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667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668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669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670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671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672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673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674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675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676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677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678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679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680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681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682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683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684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685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686</v>
      </c>
      <c r="D76" s="306"/>
      <c r="E76" s="306"/>
      <c r="F76" s="306" t="s">
        <v>687</v>
      </c>
      <c r="G76" s="307"/>
      <c r="H76" s="306" t="s">
        <v>55</v>
      </c>
      <c r="I76" s="306" t="s">
        <v>58</v>
      </c>
      <c r="J76" s="306" t="s">
        <v>688</v>
      </c>
      <c r="K76" s="305"/>
    </row>
    <row r="77" s="1" customFormat="1" ht="17.25" customHeight="1">
      <c r="B77" s="303"/>
      <c r="C77" s="308" t="s">
        <v>689</v>
      </c>
      <c r="D77" s="308"/>
      <c r="E77" s="308"/>
      <c r="F77" s="309" t="s">
        <v>690</v>
      </c>
      <c r="G77" s="310"/>
      <c r="H77" s="308"/>
      <c r="I77" s="308"/>
      <c r="J77" s="308" t="s">
        <v>691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54</v>
      </c>
      <c r="D79" s="313"/>
      <c r="E79" s="313"/>
      <c r="F79" s="314" t="s">
        <v>692</v>
      </c>
      <c r="G79" s="315"/>
      <c r="H79" s="291" t="s">
        <v>693</v>
      </c>
      <c r="I79" s="291" t="s">
        <v>694</v>
      </c>
      <c r="J79" s="291">
        <v>20</v>
      </c>
      <c r="K79" s="305"/>
    </row>
    <row r="80" s="1" customFormat="1" ht="15" customHeight="1">
      <c r="B80" s="303"/>
      <c r="C80" s="291" t="s">
        <v>695</v>
      </c>
      <c r="D80" s="291"/>
      <c r="E80" s="291"/>
      <c r="F80" s="314" t="s">
        <v>692</v>
      </c>
      <c r="G80" s="315"/>
      <c r="H80" s="291" t="s">
        <v>696</v>
      </c>
      <c r="I80" s="291" t="s">
        <v>694</v>
      </c>
      <c r="J80" s="291">
        <v>120</v>
      </c>
      <c r="K80" s="305"/>
    </row>
    <row r="81" s="1" customFormat="1" ht="15" customHeight="1">
      <c r="B81" s="316"/>
      <c r="C81" s="291" t="s">
        <v>697</v>
      </c>
      <c r="D81" s="291"/>
      <c r="E81" s="291"/>
      <c r="F81" s="314" t="s">
        <v>698</v>
      </c>
      <c r="G81" s="315"/>
      <c r="H81" s="291" t="s">
        <v>699</v>
      </c>
      <c r="I81" s="291" t="s">
        <v>694</v>
      </c>
      <c r="J81" s="291">
        <v>50</v>
      </c>
      <c r="K81" s="305"/>
    </row>
    <row r="82" s="1" customFormat="1" ht="15" customHeight="1">
      <c r="B82" s="316"/>
      <c r="C82" s="291" t="s">
        <v>700</v>
      </c>
      <c r="D82" s="291"/>
      <c r="E82" s="291"/>
      <c r="F82" s="314" t="s">
        <v>692</v>
      </c>
      <c r="G82" s="315"/>
      <c r="H82" s="291" t="s">
        <v>701</v>
      </c>
      <c r="I82" s="291" t="s">
        <v>702</v>
      </c>
      <c r="J82" s="291"/>
      <c r="K82" s="305"/>
    </row>
    <row r="83" s="1" customFormat="1" ht="15" customHeight="1">
      <c r="B83" s="316"/>
      <c r="C83" s="317" t="s">
        <v>703</v>
      </c>
      <c r="D83" s="317"/>
      <c r="E83" s="317"/>
      <c r="F83" s="318" t="s">
        <v>698</v>
      </c>
      <c r="G83" s="317"/>
      <c r="H83" s="317" t="s">
        <v>704</v>
      </c>
      <c r="I83" s="317" t="s">
        <v>694</v>
      </c>
      <c r="J83" s="317">
        <v>15</v>
      </c>
      <c r="K83" s="305"/>
    </row>
    <row r="84" s="1" customFormat="1" ht="15" customHeight="1">
      <c r="B84" s="316"/>
      <c r="C84" s="317" t="s">
        <v>705</v>
      </c>
      <c r="D84" s="317"/>
      <c r="E84" s="317"/>
      <c r="F84" s="318" t="s">
        <v>698</v>
      </c>
      <c r="G84" s="317"/>
      <c r="H84" s="317" t="s">
        <v>706</v>
      </c>
      <c r="I84" s="317" t="s">
        <v>694</v>
      </c>
      <c r="J84" s="317">
        <v>15</v>
      </c>
      <c r="K84" s="305"/>
    </row>
    <row r="85" s="1" customFormat="1" ht="15" customHeight="1">
      <c r="B85" s="316"/>
      <c r="C85" s="317" t="s">
        <v>707</v>
      </c>
      <c r="D85" s="317"/>
      <c r="E85" s="317"/>
      <c r="F85" s="318" t="s">
        <v>698</v>
      </c>
      <c r="G85" s="317"/>
      <c r="H85" s="317" t="s">
        <v>708</v>
      </c>
      <c r="I85" s="317" t="s">
        <v>694</v>
      </c>
      <c r="J85" s="317">
        <v>20</v>
      </c>
      <c r="K85" s="305"/>
    </row>
    <row r="86" s="1" customFormat="1" ht="15" customHeight="1">
      <c r="B86" s="316"/>
      <c r="C86" s="317" t="s">
        <v>709</v>
      </c>
      <c r="D86" s="317"/>
      <c r="E86" s="317"/>
      <c r="F86" s="318" t="s">
        <v>698</v>
      </c>
      <c r="G86" s="317"/>
      <c r="H86" s="317" t="s">
        <v>710</v>
      </c>
      <c r="I86" s="317" t="s">
        <v>694</v>
      </c>
      <c r="J86" s="317">
        <v>20</v>
      </c>
      <c r="K86" s="305"/>
    </row>
    <row r="87" s="1" customFormat="1" ht="15" customHeight="1">
      <c r="B87" s="316"/>
      <c r="C87" s="291" t="s">
        <v>711</v>
      </c>
      <c r="D87" s="291"/>
      <c r="E87" s="291"/>
      <c r="F87" s="314" t="s">
        <v>698</v>
      </c>
      <c r="G87" s="315"/>
      <c r="H87" s="291" t="s">
        <v>712</v>
      </c>
      <c r="I87" s="291" t="s">
        <v>694</v>
      </c>
      <c r="J87" s="291">
        <v>50</v>
      </c>
      <c r="K87" s="305"/>
    </row>
    <row r="88" s="1" customFormat="1" ht="15" customHeight="1">
      <c r="B88" s="316"/>
      <c r="C88" s="291" t="s">
        <v>713</v>
      </c>
      <c r="D88" s="291"/>
      <c r="E88" s="291"/>
      <c r="F88" s="314" t="s">
        <v>698</v>
      </c>
      <c r="G88" s="315"/>
      <c r="H88" s="291" t="s">
        <v>714</v>
      </c>
      <c r="I88" s="291" t="s">
        <v>694</v>
      </c>
      <c r="J88" s="291">
        <v>20</v>
      </c>
      <c r="K88" s="305"/>
    </row>
    <row r="89" s="1" customFormat="1" ht="15" customHeight="1">
      <c r="B89" s="316"/>
      <c r="C89" s="291" t="s">
        <v>715</v>
      </c>
      <c r="D89" s="291"/>
      <c r="E89" s="291"/>
      <c r="F89" s="314" t="s">
        <v>698</v>
      </c>
      <c r="G89" s="315"/>
      <c r="H89" s="291" t="s">
        <v>716</v>
      </c>
      <c r="I89" s="291" t="s">
        <v>694</v>
      </c>
      <c r="J89" s="291">
        <v>20</v>
      </c>
      <c r="K89" s="305"/>
    </row>
    <row r="90" s="1" customFormat="1" ht="15" customHeight="1">
      <c r="B90" s="316"/>
      <c r="C90" s="291" t="s">
        <v>717</v>
      </c>
      <c r="D90" s="291"/>
      <c r="E90" s="291"/>
      <c r="F90" s="314" t="s">
        <v>698</v>
      </c>
      <c r="G90" s="315"/>
      <c r="H90" s="291" t="s">
        <v>718</v>
      </c>
      <c r="I90" s="291" t="s">
        <v>694</v>
      </c>
      <c r="J90" s="291">
        <v>50</v>
      </c>
      <c r="K90" s="305"/>
    </row>
    <row r="91" s="1" customFormat="1" ht="15" customHeight="1">
      <c r="B91" s="316"/>
      <c r="C91" s="291" t="s">
        <v>719</v>
      </c>
      <c r="D91" s="291"/>
      <c r="E91" s="291"/>
      <c r="F91" s="314" t="s">
        <v>698</v>
      </c>
      <c r="G91" s="315"/>
      <c r="H91" s="291" t="s">
        <v>719</v>
      </c>
      <c r="I91" s="291" t="s">
        <v>694</v>
      </c>
      <c r="J91" s="291">
        <v>50</v>
      </c>
      <c r="K91" s="305"/>
    </row>
    <row r="92" s="1" customFormat="1" ht="15" customHeight="1">
      <c r="B92" s="316"/>
      <c r="C92" s="291" t="s">
        <v>720</v>
      </c>
      <c r="D92" s="291"/>
      <c r="E92" s="291"/>
      <c r="F92" s="314" t="s">
        <v>698</v>
      </c>
      <c r="G92" s="315"/>
      <c r="H92" s="291" t="s">
        <v>721</v>
      </c>
      <c r="I92" s="291" t="s">
        <v>694</v>
      </c>
      <c r="J92" s="291">
        <v>255</v>
      </c>
      <c r="K92" s="305"/>
    </row>
    <row r="93" s="1" customFormat="1" ht="15" customHeight="1">
      <c r="B93" s="316"/>
      <c r="C93" s="291" t="s">
        <v>722</v>
      </c>
      <c r="D93" s="291"/>
      <c r="E93" s="291"/>
      <c r="F93" s="314" t="s">
        <v>692</v>
      </c>
      <c r="G93" s="315"/>
      <c r="H93" s="291" t="s">
        <v>723</v>
      </c>
      <c r="I93" s="291" t="s">
        <v>724</v>
      </c>
      <c r="J93" s="291"/>
      <c r="K93" s="305"/>
    </row>
    <row r="94" s="1" customFormat="1" ht="15" customHeight="1">
      <c r="B94" s="316"/>
      <c r="C94" s="291" t="s">
        <v>725</v>
      </c>
      <c r="D94" s="291"/>
      <c r="E94" s="291"/>
      <c r="F94" s="314" t="s">
        <v>692</v>
      </c>
      <c r="G94" s="315"/>
      <c r="H94" s="291" t="s">
        <v>726</v>
      </c>
      <c r="I94" s="291" t="s">
        <v>727</v>
      </c>
      <c r="J94" s="291"/>
      <c r="K94" s="305"/>
    </row>
    <row r="95" s="1" customFormat="1" ht="15" customHeight="1">
      <c r="B95" s="316"/>
      <c r="C95" s="291" t="s">
        <v>728</v>
      </c>
      <c r="D95" s="291"/>
      <c r="E95" s="291"/>
      <c r="F95" s="314" t="s">
        <v>692</v>
      </c>
      <c r="G95" s="315"/>
      <c r="H95" s="291" t="s">
        <v>728</v>
      </c>
      <c r="I95" s="291" t="s">
        <v>727</v>
      </c>
      <c r="J95" s="291"/>
      <c r="K95" s="305"/>
    </row>
    <row r="96" s="1" customFormat="1" ht="15" customHeight="1">
      <c r="B96" s="316"/>
      <c r="C96" s="291" t="s">
        <v>39</v>
      </c>
      <c r="D96" s="291"/>
      <c r="E96" s="291"/>
      <c r="F96" s="314" t="s">
        <v>692</v>
      </c>
      <c r="G96" s="315"/>
      <c r="H96" s="291" t="s">
        <v>729</v>
      </c>
      <c r="I96" s="291" t="s">
        <v>727</v>
      </c>
      <c r="J96" s="291"/>
      <c r="K96" s="305"/>
    </row>
    <row r="97" s="1" customFormat="1" ht="15" customHeight="1">
      <c r="B97" s="316"/>
      <c r="C97" s="291" t="s">
        <v>49</v>
      </c>
      <c r="D97" s="291"/>
      <c r="E97" s="291"/>
      <c r="F97" s="314" t="s">
        <v>692</v>
      </c>
      <c r="G97" s="315"/>
      <c r="H97" s="291" t="s">
        <v>730</v>
      </c>
      <c r="I97" s="291" t="s">
        <v>727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731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686</v>
      </c>
      <c r="D103" s="306"/>
      <c r="E103" s="306"/>
      <c r="F103" s="306" t="s">
        <v>687</v>
      </c>
      <c r="G103" s="307"/>
      <c r="H103" s="306" t="s">
        <v>55</v>
      </c>
      <c r="I103" s="306" t="s">
        <v>58</v>
      </c>
      <c r="J103" s="306" t="s">
        <v>688</v>
      </c>
      <c r="K103" s="305"/>
    </row>
    <row r="104" s="1" customFormat="1" ht="17.25" customHeight="1">
      <c r="B104" s="303"/>
      <c r="C104" s="308" t="s">
        <v>689</v>
      </c>
      <c r="D104" s="308"/>
      <c r="E104" s="308"/>
      <c r="F104" s="309" t="s">
        <v>690</v>
      </c>
      <c r="G104" s="310"/>
      <c r="H104" s="308"/>
      <c r="I104" s="308"/>
      <c r="J104" s="308" t="s">
        <v>691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54</v>
      </c>
      <c r="D106" s="313"/>
      <c r="E106" s="313"/>
      <c r="F106" s="314" t="s">
        <v>692</v>
      </c>
      <c r="G106" s="291"/>
      <c r="H106" s="291" t="s">
        <v>732</v>
      </c>
      <c r="I106" s="291" t="s">
        <v>694</v>
      </c>
      <c r="J106" s="291">
        <v>20</v>
      </c>
      <c r="K106" s="305"/>
    </row>
    <row r="107" s="1" customFormat="1" ht="15" customHeight="1">
      <c r="B107" s="303"/>
      <c r="C107" s="291" t="s">
        <v>695</v>
      </c>
      <c r="D107" s="291"/>
      <c r="E107" s="291"/>
      <c r="F107" s="314" t="s">
        <v>692</v>
      </c>
      <c r="G107" s="291"/>
      <c r="H107" s="291" t="s">
        <v>732</v>
      </c>
      <c r="I107" s="291" t="s">
        <v>694</v>
      </c>
      <c r="J107" s="291">
        <v>120</v>
      </c>
      <c r="K107" s="305"/>
    </row>
    <row r="108" s="1" customFormat="1" ht="15" customHeight="1">
      <c r="B108" s="316"/>
      <c r="C108" s="291" t="s">
        <v>697</v>
      </c>
      <c r="D108" s="291"/>
      <c r="E108" s="291"/>
      <c r="F108" s="314" t="s">
        <v>698</v>
      </c>
      <c r="G108" s="291"/>
      <c r="H108" s="291" t="s">
        <v>732</v>
      </c>
      <c r="I108" s="291" t="s">
        <v>694</v>
      </c>
      <c r="J108" s="291">
        <v>50</v>
      </c>
      <c r="K108" s="305"/>
    </row>
    <row r="109" s="1" customFormat="1" ht="15" customHeight="1">
      <c r="B109" s="316"/>
      <c r="C109" s="291" t="s">
        <v>700</v>
      </c>
      <c r="D109" s="291"/>
      <c r="E109" s="291"/>
      <c r="F109" s="314" t="s">
        <v>692</v>
      </c>
      <c r="G109" s="291"/>
      <c r="H109" s="291" t="s">
        <v>732</v>
      </c>
      <c r="I109" s="291" t="s">
        <v>702</v>
      </c>
      <c r="J109" s="291"/>
      <c r="K109" s="305"/>
    </row>
    <row r="110" s="1" customFormat="1" ht="15" customHeight="1">
      <c r="B110" s="316"/>
      <c r="C110" s="291" t="s">
        <v>711</v>
      </c>
      <c r="D110" s="291"/>
      <c r="E110" s="291"/>
      <c r="F110" s="314" t="s">
        <v>698</v>
      </c>
      <c r="G110" s="291"/>
      <c r="H110" s="291" t="s">
        <v>732</v>
      </c>
      <c r="I110" s="291" t="s">
        <v>694</v>
      </c>
      <c r="J110" s="291">
        <v>50</v>
      </c>
      <c r="K110" s="305"/>
    </row>
    <row r="111" s="1" customFormat="1" ht="15" customHeight="1">
      <c r="B111" s="316"/>
      <c r="C111" s="291" t="s">
        <v>719</v>
      </c>
      <c r="D111" s="291"/>
      <c r="E111" s="291"/>
      <c r="F111" s="314" t="s">
        <v>698</v>
      </c>
      <c r="G111" s="291"/>
      <c r="H111" s="291" t="s">
        <v>732</v>
      </c>
      <c r="I111" s="291" t="s">
        <v>694</v>
      </c>
      <c r="J111" s="291">
        <v>50</v>
      </c>
      <c r="K111" s="305"/>
    </row>
    <row r="112" s="1" customFormat="1" ht="15" customHeight="1">
      <c r="B112" s="316"/>
      <c r="C112" s="291" t="s">
        <v>717</v>
      </c>
      <c r="D112" s="291"/>
      <c r="E112" s="291"/>
      <c r="F112" s="314" t="s">
        <v>698</v>
      </c>
      <c r="G112" s="291"/>
      <c r="H112" s="291" t="s">
        <v>732</v>
      </c>
      <c r="I112" s="291" t="s">
        <v>694</v>
      </c>
      <c r="J112" s="291">
        <v>50</v>
      </c>
      <c r="K112" s="305"/>
    </row>
    <row r="113" s="1" customFormat="1" ht="15" customHeight="1">
      <c r="B113" s="316"/>
      <c r="C113" s="291" t="s">
        <v>54</v>
      </c>
      <c r="D113" s="291"/>
      <c r="E113" s="291"/>
      <c r="F113" s="314" t="s">
        <v>692</v>
      </c>
      <c r="G113" s="291"/>
      <c r="H113" s="291" t="s">
        <v>733</v>
      </c>
      <c r="I113" s="291" t="s">
        <v>694</v>
      </c>
      <c r="J113" s="291">
        <v>20</v>
      </c>
      <c r="K113" s="305"/>
    </row>
    <row r="114" s="1" customFormat="1" ht="15" customHeight="1">
      <c r="B114" s="316"/>
      <c r="C114" s="291" t="s">
        <v>734</v>
      </c>
      <c r="D114" s="291"/>
      <c r="E114" s="291"/>
      <c r="F114" s="314" t="s">
        <v>692</v>
      </c>
      <c r="G114" s="291"/>
      <c r="H114" s="291" t="s">
        <v>735</v>
      </c>
      <c r="I114" s="291" t="s">
        <v>694</v>
      </c>
      <c r="J114" s="291">
        <v>120</v>
      </c>
      <c r="K114" s="305"/>
    </row>
    <row r="115" s="1" customFormat="1" ht="15" customHeight="1">
      <c r="B115" s="316"/>
      <c r="C115" s="291" t="s">
        <v>39</v>
      </c>
      <c r="D115" s="291"/>
      <c r="E115" s="291"/>
      <c r="F115" s="314" t="s">
        <v>692</v>
      </c>
      <c r="G115" s="291"/>
      <c r="H115" s="291" t="s">
        <v>736</v>
      </c>
      <c r="I115" s="291" t="s">
        <v>727</v>
      </c>
      <c r="J115" s="291"/>
      <c r="K115" s="305"/>
    </row>
    <row r="116" s="1" customFormat="1" ht="15" customHeight="1">
      <c r="B116" s="316"/>
      <c r="C116" s="291" t="s">
        <v>49</v>
      </c>
      <c r="D116" s="291"/>
      <c r="E116" s="291"/>
      <c r="F116" s="314" t="s">
        <v>692</v>
      </c>
      <c r="G116" s="291"/>
      <c r="H116" s="291" t="s">
        <v>737</v>
      </c>
      <c r="I116" s="291" t="s">
        <v>727</v>
      </c>
      <c r="J116" s="291"/>
      <c r="K116" s="305"/>
    </row>
    <row r="117" s="1" customFormat="1" ht="15" customHeight="1">
      <c r="B117" s="316"/>
      <c r="C117" s="291" t="s">
        <v>58</v>
      </c>
      <c r="D117" s="291"/>
      <c r="E117" s="291"/>
      <c r="F117" s="314" t="s">
        <v>692</v>
      </c>
      <c r="G117" s="291"/>
      <c r="H117" s="291" t="s">
        <v>738</v>
      </c>
      <c r="I117" s="291" t="s">
        <v>739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740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686</v>
      </c>
      <c r="D123" s="306"/>
      <c r="E123" s="306"/>
      <c r="F123" s="306" t="s">
        <v>687</v>
      </c>
      <c r="G123" s="307"/>
      <c r="H123" s="306" t="s">
        <v>55</v>
      </c>
      <c r="I123" s="306" t="s">
        <v>58</v>
      </c>
      <c r="J123" s="306" t="s">
        <v>688</v>
      </c>
      <c r="K123" s="335"/>
    </row>
    <row r="124" s="1" customFormat="1" ht="17.25" customHeight="1">
      <c r="B124" s="334"/>
      <c r="C124" s="308" t="s">
        <v>689</v>
      </c>
      <c r="D124" s="308"/>
      <c r="E124" s="308"/>
      <c r="F124" s="309" t="s">
        <v>690</v>
      </c>
      <c r="G124" s="310"/>
      <c r="H124" s="308"/>
      <c r="I124" s="308"/>
      <c r="J124" s="308" t="s">
        <v>691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695</v>
      </c>
      <c r="D126" s="313"/>
      <c r="E126" s="313"/>
      <c r="F126" s="314" t="s">
        <v>692</v>
      </c>
      <c r="G126" s="291"/>
      <c r="H126" s="291" t="s">
        <v>732</v>
      </c>
      <c r="I126" s="291" t="s">
        <v>694</v>
      </c>
      <c r="J126" s="291">
        <v>120</v>
      </c>
      <c r="K126" s="339"/>
    </row>
    <row r="127" s="1" customFormat="1" ht="15" customHeight="1">
      <c r="B127" s="336"/>
      <c r="C127" s="291" t="s">
        <v>741</v>
      </c>
      <c r="D127" s="291"/>
      <c r="E127" s="291"/>
      <c r="F127" s="314" t="s">
        <v>692</v>
      </c>
      <c r="G127" s="291"/>
      <c r="H127" s="291" t="s">
        <v>742</v>
      </c>
      <c r="I127" s="291" t="s">
        <v>694</v>
      </c>
      <c r="J127" s="291" t="s">
        <v>743</v>
      </c>
      <c r="K127" s="339"/>
    </row>
    <row r="128" s="1" customFormat="1" ht="15" customHeight="1">
      <c r="B128" s="336"/>
      <c r="C128" s="291" t="s">
        <v>640</v>
      </c>
      <c r="D128" s="291"/>
      <c r="E128" s="291"/>
      <c r="F128" s="314" t="s">
        <v>692</v>
      </c>
      <c r="G128" s="291"/>
      <c r="H128" s="291" t="s">
        <v>744</v>
      </c>
      <c r="I128" s="291" t="s">
        <v>694</v>
      </c>
      <c r="J128" s="291" t="s">
        <v>743</v>
      </c>
      <c r="K128" s="339"/>
    </row>
    <row r="129" s="1" customFormat="1" ht="15" customHeight="1">
      <c r="B129" s="336"/>
      <c r="C129" s="291" t="s">
        <v>703</v>
      </c>
      <c r="D129" s="291"/>
      <c r="E129" s="291"/>
      <c r="F129" s="314" t="s">
        <v>698</v>
      </c>
      <c r="G129" s="291"/>
      <c r="H129" s="291" t="s">
        <v>704</v>
      </c>
      <c r="I129" s="291" t="s">
        <v>694</v>
      </c>
      <c r="J129" s="291">
        <v>15</v>
      </c>
      <c r="K129" s="339"/>
    </row>
    <row r="130" s="1" customFormat="1" ht="15" customHeight="1">
      <c r="B130" s="336"/>
      <c r="C130" s="317" t="s">
        <v>705</v>
      </c>
      <c r="D130" s="317"/>
      <c r="E130" s="317"/>
      <c r="F130" s="318" t="s">
        <v>698</v>
      </c>
      <c r="G130" s="317"/>
      <c r="H130" s="317" t="s">
        <v>706</v>
      </c>
      <c r="I130" s="317" t="s">
        <v>694</v>
      </c>
      <c r="J130" s="317">
        <v>15</v>
      </c>
      <c r="K130" s="339"/>
    </row>
    <row r="131" s="1" customFormat="1" ht="15" customHeight="1">
      <c r="B131" s="336"/>
      <c r="C131" s="317" t="s">
        <v>707</v>
      </c>
      <c r="D131" s="317"/>
      <c r="E131" s="317"/>
      <c r="F131" s="318" t="s">
        <v>698</v>
      </c>
      <c r="G131" s="317"/>
      <c r="H131" s="317" t="s">
        <v>708</v>
      </c>
      <c r="I131" s="317" t="s">
        <v>694</v>
      </c>
      <c r="J131" s="317">
        <v>20</v>
      </c>
      <c r="K131" s="339"/>
    </row>
    <row r="132" s="1" customFormat="1" ht="15" customHeight="1">
      <c r="B132" s="336"/>
      <c r="C132" s="317" t="s">
        <v>709</v>
      </c>
      <c r="D132" s="317"/>
      <c r="E132" s="317"/>
      <c r="F132" s="318" t="s">
        <v>698</v>
      </c>
      <c r="G132" s="317"/>
      <c r="H132" s="317" t="s">
        <v>710</v>
      </c>
      <c r="I132" s="317" t="s">
        <v>694</v>
      </c>
      <c r="J132" s="317">
        <v>20</v>
      </c>
      <c r="K132" s="339"/>
    </row>
    <row r="133" s="1" customFormat="1" ht="15" customHeight="1">
      <c r="B133" s="336"/>
      <c r="C133" s="291" t="s">
        <v>697</v>
      </c>
      <c r="D133" s="291"/>
      <c r="E133" s="291"/>
      <c r="F133" s="314" t="s">
        <v>698</v>
      </c>
      <c r="G133" s="291"/>
      <c r="H133" s="291" t="s">
        <v>732</v>
      </c>
      <c r="I133" s="291" t="s">
        <v>694</v>
      </c>
      <c r="J133" s="291">
        <v>50</v>
      </c>
      <c r="K133" s="339"/>
    </row>
    <row r="134" s="1" customFormat="1" ht="15" customHeight="1">
      <c r="B134" s="336"/>
      <c r="C134" s="291" t="s">
        <v>711</v>
      </c>
      <c r="D134" s="291"/>
      <c r="E134" s="291"/>
      <c r="F134" s="314" t="s">
        <v>698</v>
      </c>
      <c r="G134" s="291"/>
      <c r="H134" s="291" t="s">
        <v>732</v>
      </c>
      <c r="I134" s="291" t="s">
        <v>694</v>
      </c>
      <c r="J134" s="291">
        <v>50</v>
      </c>
      <c r="K134" s="339"/>
    </row>
    <row r="135" s="1" customFormat="1" ht="15" customHeight="1">
      <c r="B135" s="336"/>
      <c r="C135" s="291" t="s">
        <v>717</v>
      </c>
      <c r="D135" s="291"/>
      <c r="E135" s="291"/>
      <c r="F135" s="314" t="s">
        <v>698</v>
      </c>
      <c r="G135" s="291"/>
      <c r="H135" s="291" t="s">
        <v>732</v>
      </c>
      <c r="I135" s="291" t="s">
        <v>694</v>
      </c>
      <c r="J135" s="291">
        <v>50</v>
      </c>
      <c r="K135" s="339"/>
    </row>
    <row r="136" s="1" customFormat="1" ht="15" customHeight="1">
      <c r="B136" s="336"/>
      <c r="C136" s="291" t="s">
        <v>719</v>
      </c>
      <c r="D136" s="291"/>
      <c r="E136" s="291"/>
      <c r="F136" s="314" t="s">
        <v>698</v>
      </c>
      <c r="G136" s="291"/>
      <c r="H136" s="291" t="s">
        <v>732</v>
      </c>
      <c r="I136" s="291" t="s">
        <v>694</v>
      </c>
      <c r="J136" s="291">
        <v>50</v>
      </c>
      <c r="K136" s="339"/>
    </row>
    <row r="137" s="1" customFormat="1" ht="15" customHeight="1">
      <c r="B137" s="336"/>
      <c r="C137" s="291" t="s">
        <v>720</v>
      </c>
      <c r="D137" s="291"/>
      <c r="E137" s="291"/>
      <c r="F137" s="314" t="s">
        <v>698</v>
      </c>
      <c r="G137" s="291"/>
      <c r="H137" s="291" t="s">
        <v>745</v>
      </c>
      <c r="I137" s="291" t="s">
        <v>694</v>
      </c>
      <c r="J137" s="291">
        <v>255</v>
      </c>
      <c r="K137" s="339"/>
    </row>
    <row r="138" s="1" customFormat="1" ht="15" customHeight="1">
      <c r="B138" s="336"/>
      <c r="C138" s="291" t="s">
        <v>722</v>
      </c>
      <c r="D138" s="291"/>
      <c r="E138" s="291"/>
      <c r="F138" s="314" t="s">
        <v>692</v>
      </c>
      <c r="G138" s="291"/>
      <c r="H138" s="291" t="s">
        <v>746</v>
      </c>
      <c r="I138" s="291" t="s">
        <v>724</v>
      </c>
      <c r="J138" s="291"/>
      <c r="K138" s="339"/>
    </row>
    <row r="139" s="1" customFormat="1" ht="15" customHeight="1">
      <c r="B139" s="336"/>
      <c r="C139" s="291" t="s">
        <v>725</v>
      </c>
      <c r="D139" s="291"/>
      <c r="E139" s="291"/>
      <c r="F139" s="314" t="s">
        <v>692</v>
      </c>
      <c r="G139" s="291"/>
      <c r="H139" s="291" t="s">
        <v>747</v>
      </c>
      <c r="I139" s="291" t="s">
        <v>727</v>
      </c>
      <c r="J139" s="291"/>
      <c r="K139" s="339"/>
    </row>
    <row r="140" s="1" customFormat="1" ht="15" customHeight="1">
      <c r="B140" s="336"/>
      <c r="C140" s="291" t="s">
        <v>728</v>
      </c>
      <c r="D140" s="291"/>
      <c r="E140" s="291"/>
      <c r="F140" s="314" t="s">
        <v>692</v>
      </c>
      <c r="G140" s="291"/>
      <c r="H140" s="291" t="s">
        <v>728</v>
      </c>
      <c r="I140" s="291" t="s">
        <v>727</v>
      </c>
      <c r="J140" s="291"/>
      <c r="K140" s="339"/>
    </row>
    <row r="141" s="1" customFormat="1" ht="15" customHeight="1">
      <c r="B141" s="336"/>
      <c r="C141" s="291" t="s">
        <v>39</v>
      </c>
      <c r="D141" s="291"/>
      <c r="E141" s="291"/>
      <c r="F141" s="314" t="s">
        <v>692</v>
      </c>
      <c r="G141" s="291"/>
      <c r="H141" s="291" t="s">
        <v>748</v>
      </c>
      <c r="I141" s="291" t="s">
        <v>727</v>
      </c>
      <c r="J141" s="291"/>
      <c r="K141" s="339"/>
    </row>
    <row r="142" s="1" customFormat="1" ht="15" customHeight="1">
      <c r="B142" s="336"/>
      <c r="C142" s="291" t="s">
        <v>749</v>
      </c>
      <c r="D142" s="291"/>
      <c r="E142" s="291"/>
      <c r="F142" s="314" t="s">
        <v>692</v>
      </c>
      <c r="G142" s="291"/>
      <c r="H142" s="291" t="s">
        <v>750</v>
      </c>
      <c r="I142" s="291" t="s">
        <v>727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751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686</v>
      </c>
      <c r="D148" s="306"/>
      <c r="E148" s="306"/>
      <c r="F148" s="306" t="s">
        <v>687</v>
      </c>
      <c r="G148" s="307"/>
      <c r="H148" s="306" t="s">
        <v>55</v>
      </c>
      <c r="I148" s="306" t="s">
        <v>58</v>
      </c>
      <c r="J148" s="306" t="s">
        <v>688</v>
      </c>
      <c r="K148" s="305"/>
    </row>
    <row r="149" s="1" customFormat="1" ht="17.25" customHeight="1">
      <c r="B149" s="303"/>
      <c r="C149" s="308" t="s">
        <v>689</v>
      </c>
      <c r="D149" s="308"/>
      <c r="E149" s="308"/>
      <c r="F149" s="309" t="s">
        <v>690</v>
      </c>
      <c r="G149" s="310"/>
      <c r="H149" s="308"/>
      <c r="I149" s="308"/>
      <c r="J149" s="308" t="s">
        <v>691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695</v>
      </c>
      <c r="D151" s="291"/>
      <c r="E151" s="291"/>
      <c r="F151" s="344" t="s">
        <v>692</v>
      </c>
      <c r="G151" s="291"/>
      <c r="H151" s="343" t="s">
        <v>732</v>
      </c>
      <c r="I151" s="343" t="s">
        <v>694</v>
      </c>
      <c r="J151" s="343">
        <v>120</v>
      </c>
      <c r="K151" s="339"/>
    </row>
    <row r="152" s="1" customFormat="1" ht="15" customHeight="1">
      <c r="B152" s="316"/>
      <c r="C152" s="343" t="s">
        <v>741</v>
      </c>
      <c r="D152" s="291"/>
      <c r="E152" s="291"/>
      <c r="F152" s="344" t="s">
        <v>692</v>
      </c>
      <c r="G152" s="291"/>
      <c r="H152" s="343" t="s">
        <v>752</v>
      </c>
      <c r="I152" s="343" t="s">
        <v>694</v>
      </c>
      <c r="J152" s="343" t="s">
        <v>743</v>
      </c>
      <c r="K152" s="339"/>
    </row>
    <row r="153" s="1" customFormat="1" ht="15" customHeight="1">
      <c r="B153" s="316"/>
      <c r="C153" s="343" t="s">
        <v>640</v>
      </c>
      <c r="D153" s="291"/>
      <c r="E153" s="291"/>
      <c r="F153" s="344" t="s">
        <v>692</v>
      </c>
      <c r="G153" s="291"/>
      <c r="H153" s="343" t="s">
        <v>753</v>
      </c>
      <c r="I153" s="343" t="s">
        <v>694</v>
      </c>
      <c r="J153" s="343" t="s">
        <v>743</v>
      </c>
      <c r="K153" s="339"/>
    </row>
    <row r="154" s="1" customFormat="1" ht="15" customHeight="1">
      <c r="B154" s="316"/>
      <c r="C154" s="343" t="s">
        <v>697</v>
      </c>
      <c r="D154" s="291"/>
      <c r="E154" s="291"/>
      <c r="F154" s="344" t="s">
        <v>698</v>
      </c>
      <c r="G154" s="291"/>
      <c r="H154" s="343" t="s">
        <v>732</v>
      </c>
      <c r="I154" s="343" t="s">
        <v>694</v>
      </c>
      <c r="J154" s="343">
        <v>50</v>
      </c>
      <c r="K154" s="339"/>
    </row>
    <row r="155" s="1" customFormat="1" ht="15" customHeight="1">
      <c r="B155" s="316"/>
      <c r="C155" s="343" t="s">
        <v>700</v>
      </c>
      <c r="D155" s="291"/>
      <c r="E155" s="291"/>
      <c r="F155" s="344" t="s">
        <v>692</v>
      </c>
      <c r="G155" s="291"/>
      <c r="H155" s="343" t="s">
        <v>732</v>
      </c>
      <c r="I155" s="343" t="s">
        <v>702</v>
      </c>
      <c r="J155" s="343"/>
      <c r="K155" s="339"/>
    </row>
    <row r="156" s="1" customFormat="1" ht="15" customHeight="1">
      <c r="B156" s="316"/>
      <c r="C156" s="343" t="s">
        <v>711</v>
      </c>
      <c r="D156" s="291"/>
      <c r="E156" s="291"/>
      <c r="F156" s="344" t="s">
        <v>698</v>
      </c>
      <c r="G156" s="291"/>
      <c r="H156" s="343" t="s">
        <v>732</v>
      </c>
      <c r="I156" s="343" t="s">
        <v>694</v>
      </c>
      <c r="J156" s="343">
        <v>50</v>
      </c>
      <c r="K156" s="339"/>
    </row>
    <row r="157" s="1" customFormat="1" ht="15" customHeight="1">
      <c r="B157" s="316"/>
      <c r="C157" s="343" t="s">
        <v>719</v>
      </c>
      <c r="D157" s="291"/>
      <c r="E157" s="291"/>
      <c r="F157" s="344" t="s">
        <v>698</v>
      </c>
      <c r="G157" s="291"/>
      <c r="H157" s="343" t="s">
        <v>732</v>
      </c>
      <c r="I157" s="343" t="s">
        <v>694</v>
      </c>
      <c r="J157" s="343">
        <v>50</v>
      </c>
      <c r="K157" s="339"/>
    </row>
    <row r="158" s="1" customFormat="1" ht="15" customHeight="1">
      <c r="B158" s="316"/>
      <c r="C158" s="343" t="s">
        <v>717</v>
      </c>
      <c r="D158" s="291"/>
      <c r="E158" s="291"/>
      <c r="F158" s="344" t="s">
        <v>698</v>
      </c>
      <c r="G158" s="291"/>
      <c r="H158" s="343" t="s">
        <v>732</v>
      </c>
      <c r="I158" s="343" t="s">
        <v>694</v>
      </c>
      <c r="J158" s="343">
        <v>50</v>
      </c>
      <c r="K158" s="339"/>
    </row>
    <row r="159" s="1" customFormat="1" ht="15" customHeight="1">
      <c r="B159" s="316"/>
      <c r="C159" s="343" t="s">
        <v>97</v>
      </c>
      <c r="D159" s="291"/>
      <c r="E159" s="291"/>
      <c r="F159" s="344" t="s">
        <v>692</v>
      </c>
      <c r="G159" s="291"/>
      <c r="H159" s="343" t="s">
        <v>754</v>
      </c>
      <c r="I159" s="343" t="s">
        <v>694</v>
      </c>
      <c r="J159" s="343" t="s">
        <v>755</v>
      </c>
      <c r="K159" s="339"/>
    </row>
    <row r="160" s="1" customFormat="1" ht="15" customHeight="1">
      <c r="B160" s="316"/>
      <c r="C160" s="343" t="s">
        <v>756</v>
      </c>
      <c r="D160" s="291"/>
      <c r="E160" s="291"/>
      <c r="F160" s="344" t="s">
        <v>692</v>
      </c>
      <c r="G160" s="291"/>
      <c r="H160" s="343" t="s">
        <v>757</v>
      </c>
      <c r="I160" s="343" t="s">
        <v>727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758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686</v>
      </c>
      <c r="D166" s="306"/>
      <c r="E166" s="306"/>
      <c r="F166" s="306" t="s">
        <v>687</v>
      </c>
      <c r="G166" s="348"/>
      <c r="H166" s="349" t="s">
        <v>55</v>
      </c>
      <c r="I166" s="349" t="s">
        <v>58</v>
      </c>
      <c r="J166" s="306" t="s">
        <v>688</v>
      </c>
      <c r="K166" s="283"/>
    </row>
    <row r="167" s="1" customFormat="1" ht="17.25" customHeight="1">
      <c r="B167" s="284"/>
      <c r="C167" s="308" t="s">
        <v>689</v>
      </c>
      <c r="D167" s="308"/>
      <c r="E167" s="308"/>
      <c r="F167" s="309" t="s">
        <v>690</v>
      </c>
      <c r="G167" s="350"/>
      <c r="H167" s="351"/>
      <c r="I167" s="351"/>
      <c r="J167" s="308" t="s">
        <v>691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695</v>
      </c>
      <c r="D169" s="291"/>
      <c r="E169" s="291"/>
      <c r="F169" s="314" t="s">
        <v>692</v>
      </c>
      <c r="G169" s="291"/>
      <c r="H169" s="291" t="s">
        <v>732</v>
      </c>
      <c r="I169" s="291" t="s">
        <v>694</v>
      </c>
      <c r="J169" s="291">
        <v>120</v>
      </c>
      <c r="K169" s="339"/>
    </row>
    <row r="170" s="1" customFormat="1" ht="15" customHeight="1">
      <c r="B170" s="316"/>
      <c r="C170" s="291" t="s">
        <v>741</v>
      </c>
      <c r="D170" s="291"/>
      <c r="E170" s="291"/>
      <c r="F170" s="314" t="s">
        <v>692</v>
      </c>
      <c r="G170" s="291"/>
      <c r="H170" s="291" t="s">
        <v>742</v>
      </c>
      <c r="I170" s="291" t="s">
        <v>694</v>
      </c>
      <c r="J170" s="291" t="s">
        <v>743</v>
      </c>
      <c r="K170" s="339"/>
    </row>
    <row r="171" s="1" customFormat="1" ht="15" customHeight="1">
      <c r="B171" s="316"/>
      <c r="C171" s="291" t="s">
        <v>640</v>
      </c>
      <c r="D171" s="291"/>
      <c r="E171" s="291"/>
      <c r="F171" s="314" t="s">
        <v>692</v>
      </c>
      <c r="G171" s="291"/>
      <c r="H171" s="291" t="s">
        <v>759</v>
      </c>
      <c r="I171" s="291" t="s">
        <v>694</v>
      </c>
      <c r="J171" s="291" t="s">
        <v>743</v>
      </c>
      <c r="K171" s="339"/>
    </row>
    <row r="172" s="1" customFormat="1" ht="15" customHeight="1">
      <c r="B172" s="316"/>
      <c r="C172" s="291" t="s">
        <v>697</v>
      </c>
      <c r="D172" s="291"/>
      <c r="E172" s="291"/>
      <c r="F172" s="314" t="s">
        <v>698</v>
      </c>
      <c r="G172" s="291"/>
      <c r="H172" s="291" t="s">
        <v>759</v>
      </c>
      <c r="I172" s="291" t="s">
        <v>694</v>
      </c>
      <c r="J172" s="291">
        <v>50</v>
      </c>
      <c r="K172" s="339"/>
    </row>
    <row r="173" s="1" customFormat="1" ht="15" customHeight="1">
      <c r="B173" s="316"/>
      <c r="C173" s="291" t="s">
        <v>700</v>
      </c>
      <c r="D173" s="291"/>
      <c r="E173" s="291"/>
      <c r="F173" s="314" t="s">
        <v>692</v>
      </c>
      <c r="G173" s="291"/>
      <c r="H173" s="291" t="s">
        <v>759</v>
      </c>
      <c r="I173" s="291" t="s">
        <v>702</v>
      </c>
      <c r="J173" s="291"/>
      <c r="K173" s="339"/>
    </row>
    <row r="174" s="1" customFormat="1" ht="15" customHeight="1">
      <c r="B174" s="316"/>
      <c r="C174" s="291" t="s">
        <v>711</v>
      </c>
      <c r="D174" s="291"/>
      <c r="E174" s="291"/>
      <c r="F174" s="314" t="s">
        <v>698</v>
      </c>
      <c r="G174" s="291"/>
      <c r="H174" s="291" t="s">
        <v>759</v>
      </c>
      <c r="I174" s="291" t="s">
        <v>694</v>
      </c>
      <c r="J174" s="291">
        <v>50</v>
      </c>
      <c r="K174" s="339"/>
    </row>
    <row r="175" s="1" customFormat="1" ht="15" customHeight="1">
      <c r="B175" s="316"/>
      <c r="C175" s="291" t="s">
        <v>719</v>
      </c>
      <c r="D175" s="291"/>
      <c r="E175" s="291"/>
      <c r="F175" s="314" t="s">
        <v>698</v>
      </c>
      <c r="G175" s="291"/>
      <c r="H175" s="291" t="s">
        <v>759</v>
      </c>
      <c r="I175" s="291" t="s">
        <v>694</v>
      </c>
      <c r="J175" s="291">
        <v>50</v>
      </c>
      <c r="K175" s="339"/>
    </row>
    <row r="176" s="1" customFormat="1" ht="15" customHeight="1">
      <c r="B176" s="316"/>
      <c r="C176" s="291" t="s">
        <v>717</v>
      </c>
      <c r="D176" s="291"/>
      <c r="E176" s="291"/>
      <c r="F176" s="314" t="s">
        <v>698</v>
      </c>
      <c r="G176" s="291"/>
      <c r="H176" s="291" t="s">
        <v>759</v>
      </c>
      <c r="I176" s="291" t="s">
        <v>694</v>
      </c>
      <c r="J176" s="291">
        <v>50</v>
      </c>
      <c r="K176" s="339"/>
    </row>
    <row r="177" s="1" customFormat="1" ht="15" customHeight="1">
      <c r="B177" s="316"/>
      <c r="C177" s="291" t="s">
        <v>104</v>
      </c>
      <c r="D177" s="291"/>
      <c r="E177" s="291"/>
      <c r="F177" s="314" t="s">
        <v>692</v>
      </c>
      <c r="G177" s="291"/>
      <c r="H177" s="291" t="s">
        <v>760</v>
      </c>
      <c r="I177" s="291" t="s">
        <v>761</v>
      </c>
      <c r="J177" s="291"/>
      <c r="K177" s="339"/>
    </row>
    <row r="178" s="1" customFormat="1" ht="15" customHeight="1">
      <c r="B178" s="316"/>
      <c r="C178" s="291" t="s">
        <v>58</v>
      </c>
      <c r="D178" s="291"/>
      <c r="E178" s="291"/>
      <c r="F178" s="314" t="s">
        <v>692</v>
      </c>
      <c r="G178" s="291"/>
      <c r="H178" s="291" t="s">
        <v>762</v>
      </c>
      <c r="I178" s="291" t="s">
        <v>763</v>
      </c>
      <c r="J178" s="291">
        <v>1</v>
      </c>
      <c r="K178" s="339"/>
    </row>
    <row r="179" s="1" customFormat="1" ht="15" customHeight="1">
      <c r="B179" s="316"/>
      <c r="C179" s="291" t="s">
        <v>54</v>
      </c>
      <c r="D179" s="291"/>
      <c r="E179" s="291"/>
      <c r="F179" s="314" t="s">
        <v>692</v>
      </c>
      <c r="G179" s="291"/>
      <c r="H179" s="291" t="s">
        <v>764</v>
      </c>
      <c r="I179" s="291" t="s">
        <v>694</v>
      </c>
      <c r="J179" s="291">
        <v>20</v>
      </c>
      <c r="K179" s="339"/>
    </row>
    <row r="180" s="1" customFormat="1" ht="15" customHeight="1">
      <c r="B180" s="316"/>
      <c r="C180" s="291" t="s">
        <v>55</v>
      </c>
      <c r="D180" s="291"/>
      <c r="E180" s="291"/>
      <c r="F180" s="314" t="s">
        <v>692</v>
      </c>
      <c r="G180" s="291"/>
      <c r="H180" s="291" t="s">
        <v>765</v>
      </c>
      <c r="I180" s="291" t="s">
        <v>694</v>
      </c>
      <c r="J180" s="291">
        <v>255</v>
      </c>
      <c r="K180" s="339"/>
    </row>
    <row r="181" s="1" customFormat="1" ht="15" customHeight="1">
      <c r="B181" s="316"/>
      <c r="C181" s="291" t="s">
        <v>105</v>
      </c>
      <c r="D181" s="291"/>
      <c r="E181" s="291"/>
      <c r="F181" s="314" t="s">
        <v>692</v>
      </c>
      <c r="G181" s="291"/>
      <c r="H181" s="291" t="s">
        <v>656</v>
      </c>
      <c r="I181" s="291" t="s">
        <v>694</v>
      </c>
      <c r="J181" s="291">
        <v>10</v>
      </c>
      <c r="K181" s="339"/>
    </row>
    <row r="182" s="1" customFormat="1" ht="15" customHeight="1">
      <c r="B182" s="316"/>
      <c r="C182" s="291" t="s">
        <v>106</v>
      </c>
      <c r="D182" s="291"/>
      <c r="E182" s="291"/>
      <c r="F182" s="314" t="s">
        <v>692</v>
      </c>
      <c r="G182" s="291"/>
      <c r="H182" s="291" t="s">
        <v>766</v>
      </c>
      <c r="I182" s="291" t="s">
        <v>727</v>
      </c>
      <c r="J182" s="291"/>
      <c r="K182" s="339"/>
    </row>
    <row r="183" s="1" customFormat="1" ht="15" customHeight="1">
      <c r="B183" s="316"/>
      <c r="C183" s="291" t="s">
        <v>767</v>
      </c>
      <c r="D183" s="291"/>
      <c r="E183" s="291"/>
      <c r="F183" s="314" t="s">
        <v>692</v>
      </c>
      <c r="G183" s="291"/>
      <c r="H183" s="291" t="s">
        <v>768</v>
      </c>
      <c r="I183" s="291" t="s">
        <v>727</v>
      </c>
      <c r="J183" s="291"/>
      <c r="K183" s="339"/>
    </row>
    <row r="184" s="1" customFormat="1" ht="15" customHeight="1">
      <c r="B184" s="316"/>
      <c r="C184" s="291" t="s">
        <v>756</v>
      </c>
      <c r="D184" s="291"/>
      <c r="E184" s="291"/>
      <c r="F184" s="314" t="s">
        <v>692</v>
      </c>
      <c r="G184" s="291"/>
      <c r="H184" s="291" t="s">
        <v>769</v>
      </c>
      <c r="I184" s="291" t="s">
        <v>727</v>
      </c>
      <c r="J184" s="291"/>
      <c r="K184" s="339"/>
    </row>
    <row r="185" s="1" customFormat="1" ht="15" customHeight="1">
      <c r="B185" s="316"/>
      <c r="C185" s="291" t="s">
        <v>108</v>
      </c>
      <c r="D185" s="291"/>
      <c r="E185" s="291"/>
      <c r="F185" s="314" t="s">
        <v>698</v>
      </c>
      <c r="G185" s="291"/>
      <c r="H185" s="291" t="s">
        <v>770</v>
      </c>
      <c r="I185" s="291" t="s">
        <v>694</v>
      </c>
      <c r="J185" s="291">
        <v>50</v>
      </c>
      <c r="K185" s="339"/>
    </row>
    <row r="186" s="1" customFormat="1" ht="15" customHeight="1">
      <c r="B186" s="316"/>
      <c r="C186" s="291" t="s">
        <v>771</v>
      </c>
      <c r="D186" s="291"/>
      <c r="E186" s="291"/>
      <c r="F186" s="314" t="s">
        <v>698</v>
      </c>
      <c r="G186" s="291"/>
      <c r="H186" s="291" t="s">
        <v>772</v>
      </c>
      <c r="I186" s="291" t="s">
        <v>773</v>
      </c>
      <c r="J186" s="291"/>
      <c r="K186" s="339"/>
    </row>
    <row r="187" s="1" customFormat="1" ht="15" customHeight="1">
      <c r="B187" s="316"/>
      <c r="C187" s="291" t="s">
        <v>774</v>
      </c>
      <c r="D187" s="291"/>
      <c r="E187" s="291"/>
      <c r="F187" s="314" t="s">
        <v>698</v>
      </c>
      <c r="G187" s="291"/>
      <c r="H187" s="291" t="s">
        <v>775</v>
      </c>
      <c r="I187" s="291" t="s">
        <v>773</v>
      </c>
      <c r="J187" s="291"/>
      <c r="K187" s="339"/>
    </row>
    <row r="188" s="1" customFormat="1" ht="15" customHeight="1">
      <c r="B188" s="316"/>
      <c r="C188" s="291" t="s">
        <v>776</v>
      </c>
      <c r="D188" s="291"/>
      <c r="E188" s="291"/>
      <c r="F188" s="314" t="s">
        <v>698</v>
      </c>
      <c r="G188" s="291"/>
      <c r="H188" s="291" t="s">
        <v>777</v>
      </c>
      <c r="I188" s="291" t="s">
        <v>773</v>
      </c>
      <c r="J188" s="291"/>
      <c r="K188" s="339"/>
    </row>
    <row r="189" s="1" customFormat="1" ht="15" customHeight="1">
      <c r="B189" s="316"/>
      <c r="C189" s="352" t="s">
        <v>778</v>
      </c>
      <c r="D189" s="291"/>
      <c r="E189" s="291"/>
      <c r="F189" s="314" t="s">
        <v>698</v>
      </c>
      <c r="G189" s="291"/>
      <c r="H189" s="291" t="s">
        <v>779</v>
      </c>
      <c r="I189" s="291" t="s">
        <v>780</v>
      </c>
      <c r="J189" s="353" t="s">
        <v>781</v>
      </c>
      <c r="K189" s="339"/>
    </row>
    <row r="190" s="17" customFormat="1" ht="15" customHeight="1">
      <c r="B190" s="354"/>
      <c r="C190" s="355" t="s">
        <v>782</v>
      </c>
      <c r="D190" s="356"/>
      <c r="E190" s="356"/>
      <c r="F190" s="357" t="s">
        <v>698</v>
      </c>
      <c r="G190" s="356"/>
      <c r="H190" s="356" t="s">
        <v>783</v>
      </c>
      <c r="I190" s="356" t="s">
        <v>780</v>
      </c>
      <c r="J190" s="358" t="s">
        <v>781</v>
      </c>
      <c r="K190" s="359"/>
    </row>
    <row r="191" s="1" customFormat="1" ht="15" customHeight="1">
      <c r="B191" s="316"/>
      <c r="C191" s="352" t="s">
        <v>43</v>
      </c>
      <c r="D191" s="291"/>
      <c r="E191" s="291"/>
      <c r="F191" s="314" t="s">
        <v>692</v>
      </c>
      <c r="G191" s="291"/>
      <c r="H191" s="288" t="s">
        <v>784</v>
      </c>
      <c r="I191" s="291" t="s">
        <v>785</v>
      </c>
      <c r="J191" s="291"/>
      <c r="K191" s="339"/>
    </row>
    <row r="192" s="1" customFormat="1" ht="15" customHeight="1">
      <c r="B192" s="316"/>
      <c r="C192" s="352" t="s">
        <v>786</v>
      </c>
      <c r="D192" s="291"/>
      <c r="E192" s="291"/>
      <c r="F192" s="314" t="s">
        <v>692</v>
      </c>
      <c r="G192" s="291"/>
      <c r="H192" s="291" t="s">
        <v>787</v>
      </c>
      <c r="I192" s="291" t="s">
        <v>727</v>
      </c>
      <c r="J192" s="291"/>
      <c r="K192" s="339"/>
    </row>
    <row r="193" s="1" customFormat="1" ht="15" customHeight="1">
      <c r="B193" s="316"/>
      <c r="C193" s="352" t="s">
        <v>788</v>
      </c>
      <c r="D193" s="291"/>
      <c r="E193" s="291"/>
      <c r="F193" s="314" t="s">
        <v>692</v>
      </c>
      <c r="G193" s="291"/>
      <c r="H193" s="291" t="s">
        <v>789</v>
      </c>
      <c r="I193" s="291" t="s">
        <v>727</v>
      </c>
      <c r="J193" s="291"/>
      <c r="K193" s="339"/>
    </row>
    <row r="194" s="1" customFormat="1" ht="15" customHeight="1">
      <c r="B194" s="316"/>
      <c r="C194" s="352" t="s">
        <v>790</v>
      </c>
      <c r="D194" s="291"/>
      <c r="E194" s="291"/>
      <c r="F194" s="314" t="s">
        <v>698</v>
      </c>
      <c r="G194" s="291"/>
      <c r="H194" s="291" t="s">
        <v>791</v>
      </c>
      <c r="I194" s="291" t="s">
        <v>727</v>
      </c>
      <c r="J194" s="291"/>
      <c r="K194" s="339"/>
    </row>
    <row r="195" s="1" customFormat="1" ht="15" customHeight="1">
      <c r="B195" s="345"/>
      <c r="C195" s="360"/>
      <c r="D195" s="325"/>
      <c r="E195" s="325"/>
      <c r="F195" s="325"/>
      <c r="G195" s="325"/>
      <c r="H195" s="325"/>
      <c r="I195" s="325"/>
      <c r="J195" s="325"/>
      <c r="K195" s="346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327"/>
      <c r="C197" s="337"/>
      <c r="D197" s="337"/>
      <c r="E197" s="337"/>
      <c r="F197" s="347"/>
      <c r="G197" s="337"/>
      <c r="H197" s="337"/>
      <c r="I197" s="337"/>
      <c r="J197" s="337"/>
      <c r="K197" s="327"/>
    </row>
    <row r="198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="1" customFormat="1" ht="13.5">
      <c r="B199" s="278"/>
      <c r="C199" s="279"/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1">
      <c r="B200" s="281"/>
      <c r="C200" s="282" t="s">
        <v>792</v>
      </c>
      <c r="D200" s="282"/>
      <c r="E200" s="282"/>
      <c r="F200" s="282"/>
      <c r="G200" s="282"/>
      <c r="H200" s="282"/>
      <c r="I200" s="282"/>
      <c r="J200" s="282"/>
      <c r="K200" s="283"/>
    </row>
    <row r="201" s="1" customFormat="1" ht="25.5" customHeight="1">
      <c r="B201" s="281"/>
      <c r="C201" s="361" t="s">
        <v>793</v>
      </c>
      <c r="D201" s="361"/>
      <c r="E201" s="361"/>
      <c r="F201" s="361" t="s">
        <v>794</v>
      </c>
      <c r="G201" s="362"/>
      <c r="H201" s="361" t="s">
        <v>795</v>
      </c>
      <c r="I201" s="361"/>
      <c r="J201" s="361"/>
      <c r="K201" s="283"/>
    </row>
    <row r="202" s="1" customFormat="1" ht="5.25" customHeight="1">
      <c r="B202" s="316"/>
      <c r="C202" s="311"/>
      <c r="D202" s="311"/>
      <c r="E202" s="311"/>
      <c r="F202" s="311"/>
      <c r="G202" s="337"/>
      <c r="H202" s="311"/>
      <c r="I202" s="311"/>
      <c r="J202" s="311"/>
      <c r="K202" s="339"/>
    </row>
    <row r="203" s="1" customFormat="1" ht="15" customHeight="1">
      <c r="B203" s="316"/>
      <c r="C203" s="291" t="s">
        <v>785</v>
      </c>
      <c r="D203" s="291"/>
      <c r="E203" s="291"/>
      <c r="F203" s="314" t="s">
        <v>44</v>
      </c>
      <c r="G203" s="291"/>
      <c r="H203" s="291" t="s">
        <v>796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45</v>
      </c>
      <c r="G204" s="291"/>
      <c r="H204" s="291" t="s">
        <v>797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48</v>
      </c>
      <c r="G205" s="291"/>
      <c r="H205" s="291" t="s">
        <v>798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799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 t="s">
        <v>47</v>
      </c>
      <c r="G207" s="291"/>
      <c r="H207" s="291" t="s">
        <v>800</v>
      </c>
      <c r="I207" s="291"/>
      <c r="J207" s="291"/>
      <c r="K207" s="339"/>
    </row>
    <row r="208" s="1" customFormat="1" ht="15" customHeight="1">
      <c r="B208" s="316"/>
      <c r="C208" s="291"/>
      <c r="D208" s="291"/>
      <c r="E208" s="291"/>
      <c r="F208" s="314"/>
      <c r="G208" s="291"/>
      <c r="H208" s="291"/>
      <c r="I208" s="291"/>
      <c r="J208" s="291"/>
      <c r="K208" s="339"/>
    </row>
    <row r="209" s="1" customFormat="1" ht="15" customHeight="1">
      <c r="B209" s="316"/>
      <c r="C209" s="291" t="s">
        <v>739</v>
      </c>
      <c r="D209" s="291"/>
      <c r="E209" s="291"/>
      <c r="F209" s="314" t="s">
        <v>80</v>
      </c>
      <c r="G209" s="291"/>
      <c r="H209" s="291" t="s">
        <v>801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634</v>
      </c>
      <c r="G210" s="291"/>
      <c r="H210" s="291" t="s">
        <v>635</v>
      </c>
      <c r="I210" s="291"/>
      <c r="J210" s="291"/>
      <c r="K210" s="339"/>
    </row>
    <row r="211" s="1" customFormat="1" ht="15" customHeight="1">
      <c r="B211" s="316"/>
      <c r="C211" s="291"/>
      <c r="D211" s="291"/>
      <c r="E211" s="291"/>
      <c r="F211" s="314" t="s">
        <v>632</v>
      </c>
      <c r="G211" s="291"/>
      <c r="H211" s="291" t="s">
        <v>802</v>
      </c>
      <c r="I211" s="291"/>
      <c r="J211" s="291"/>
      <c r="K211" s="339"/>
    </row>
    <row r="212" s="1" customFormat="1" ht="15" customHeight="1">
      <c r="B212" s="363"/>
      <c r="C212" s="291"/>
      <c r="D212" s="291"/>
      <c r="E212" s="291"/>
      <c r="F212" s="314" t="s">
        <v>636</v>
      </c>
      <c r="G212" s="352"/>
      <c r="H212" s="343" t="s">
        <v>637</v>
      </c>
      <c r="I212" s="343"/>
      <c r="J212" s="343"/>
      <c r="K212" s="364"/>
    </row>
    <row r="213" s="1" customFormat="1" ht="15" customHeight="1">
      <c r="B213" s="363"/>
      <c r="C213" s="291"/>
      <c r="D213" s="291"/>
      <c r="E213" s="291"/>
      <c r="F213" s="314" t="s">
        <v>638</v>
      </c>
      <c r="G213" s="352"/>
      <c r="H213" s="343" t="s">
        <v>803</v>
      </c>
      <c r="I213" s="343"/>
      <c r="J213" s="343"/>
      <c r="K213" s="364"/>
    </row>
    <row r="214" s="1" customFormat="1" ht="15" customHeight="1">
      <c r="B214" s="363"/>
      <c r="C214" s="291"/>
      <c r="D214" s="291"/>
      <c r="E214" s="291"/>
      <c r="F214" s="314"/>
      <c r="G214" s="352"/>
      <c r="H214" s="343"/>
      <c r="I214" s="343"/>
      <c r="J214" s="343"/>
      <c r="K214" s="364"/>
    </row>
    <row r="215" s="1" customFormat="1" ht="15" customHeight="1">
      <c r="B215" s="363"/>
      <c r="C215" s="291" t="s">
        <v>763</v>
      </c>
      <c r="D215" s="291"/>
      <c r="E215" s="291"/>
      <c r="F215" s="314">
        <v>1</v>
      </c>
      <c r="G215" s="352"/>
      <c r="H215" s="343" t="s">
        <v>804</v>
      </c>
      <c r="I215" s="343"/>
      <c r="J215" s="343"/>
      <c r="K215" s="364"/>
    </row>
    <row r="216" s="1" customFormat="1" ht="15" customHeight="1">
      <c r="B216" s="363"/>
      <c r="C216" s="291"/>
      <c r="D216" s="291"/>
      <c r="E216" s="291"/>
      <c r="F216" s="314">
        <v>2</v>
      </c>
      <c r="G216" s="352"/>
      <c r="H216" s="343" t="s">
        <v>805</v>
      </c>
      <c r="I216" s="343"/>
      <c r="J216" s="343"/>
      <c r="K216" s="364"/>
    </row>
    <row r="217" s="1" customFormat="1" ht="15" customHeight="1">
      <c r="B217" s="363"/>
      <c r="C217" s="291"/>
      <c r="D217" s="291"/>
      <c r="E217" s="291"/>
      <c r="F217" s="314">
        <v>3</v>
      </c>
      <c r="G217" s="352"/>
      <c r="H217" s="343" t="s">
        <v>806</v>
      </c>
      <c r="I217" s="343"/>
      <c r="J217" s="343"/>
      <c r="K217" s="364"/>
    </row>
    <row r="218" s="1" customFormat="1" ht="15" customHeight="1">
      <c r="B218" s="363"/>
      <c r="C218" s="291"/>
      <c r="D218" s="291"/>
      <c r="E218" s="291"/>
      <c r="F218" s="314">
        <v>4</v>
      </c>
      <c r="G218" s="352"/>
      <c r="H218" s="343" t="s">
        <v>807</v>
      </c>
      <c r="I218" s="343"/>
      <c r="J218" s="343"/>
      <c r="K218" s="364"/>
    </row>
    <row r="219" s="1" customFormat="1" ht="12.75" customHeight="1">
      <c r="B219" s="365"/>
      <c r="C219" s="366"/>
      <c r="D219" s="366"/>
      <c r="E219" s="366"/>
      <c r="F219" s="366"/>
      <c r="G219" s="366"/>
      <c r="H219" s="366"/>
      <c r="I219" s="366"/>
      <c r="J219" s="366"/>
      <c r="K219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2025-05-20T07:00:08Z</dcterms:created>
  <dcterms:modified xsi:type="dcterms:W3CDTF">2025-05-20T07:00:12Z</dcterms:modified>
</cp:coreProperties>
</file>